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dokaschoolsorg-my.sharepoint.com/personal/krogers_minidokaschools_org/Documents/MVC/SY2024-2025/"/>
    </mc:Choice>
  </mc:AlternateContent>
  <xr:revisionPtr revIDLastSave="0" documentId="8_{40C7EE53-480C-A541-8607-0A33060B5DE7}" xr6:coauthVersionLast="47" xr6:coauthVersionMax="47" xr10:uidLastSave="{00000000-0000-0000-0000-000000000000}"/>
  <bookViews>
    <workbookView xWindow="-43160" yWindow="-3980" windowWidth="25800" windowHeight="14940" xr2:uid="{F6D3F3FF-F7EE-854B-BD61-3D5BE67F0AED}"/>
  </bookViews>
  <sheets>
    <sheet name="Increas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S58" i="1"/>
  <c r="R58" i="1"/>
  <c r="T58" i="1" s="1"/>
  <c r="P58" i="1"/>
  <c r="O58" i="1"/>
  <c r="N58" i="1"/>
  <c r="K58" i="1"/>
  <c r="J58" i="1"/>
  <c r="L58" i="1" s="1"/>
  <c r="G58" i="1"/>
  <c r="F58" i="1"/>
  <c r="H58" i="1" s="1"/>
  <c r="A58" i="1"/>
  <c r="S57" i="1"/>
  <c r="R57" i="1"/>
  <c r="T57" i="1" s="1"/>
  <c r="P57" i="1"/>
  <c r="O57" i="1"/>
  <c r="N57" i="1"/>
  <c r="K57" i="1"/>
  <c r="J57" i="1"/>
  <c r="L57" i="1" s="1"/>
  <c r="G57" i="1"/>
  <c r="F57" i="1"/>
  <c r="H57" i="1" s="1"/>
  <c r="S56" i="1"/>
  <c r="R56" i="1"/>
  <c r="T56" i="1" s="1"/>
  <c r="P56" i="1"/>
  <c r="O56" i="1"/>
  <c r="N56" i="1"/>
  <c r="K56" i="1"/>
  <c r="J56" i="1"/>
  <c r="L56" i="1" s="1"/>
  <c r="G56" i="1"/>
  <c r="F56" i="1"/>
  <c r="H56" i="1" s="1"/>
  <c r="S55" i="1"/>
  <c r="R55" i="1"/>
  <c r="T55" i="1" s="1"/>
  <c r="P55" i="1"/>
  <c r="O55" i="1"/>
  <c r="N55" i="1"/>
  <c r="K55" i="1"/>
  <c r="J55" i="1"/>
  <c r="L55" i="1" s="1"/>
  <c r="G55" i="1"/>
  <c r="F55" i="1"/>
  <c r="H55" i="1" s="1"/>
  <c r="T54" i="1"/>
  <c r="S54" i="1"/>
  <c r="R54" i="1"/>
  <c r="O54" i="1"/>
  <c r="N54" i="1"/>
  <c r="P54" i="1" s="1"/>
  <c r="K54" i="1"/>
  <c r="J54" i="1"/>
  <c r="L54" i="1" s="1"/>
  <c r="G54" i="1"/>
  <c r="F54" i="1"/>
  <c r="H54" i="1" s="1"/>
  <c r="T53" i="1"/>
  <c r="S53" i="1"/>
  <c r="R53" i="1"/>
  <c r="O53" i="1"/>
  <c r="N53" i="1"/>
  <c r="P53" i="1" s="1"/>
  <c r="K53" i="1"/>
  <c r="J53" i="1"/>
  <c r="L53" i="1" s="1"/>
  <c r="G53" i="1"/>
  <c r="F53" i="1"/>
  <c r="H53" i="1" s="1"/>
  <c r="A53" i="1"/>
  <c r="A54" i="1" s="1"/>
  <c r="A55" i="1" s="1"/>
  <c r="T52" i="1"/>
  <c r="S52" i="1"/>
  <c r="R52" i="1"/>
  <c r="O52" i="1"/>
  <c r="N52" i="1"/>
  <c r="P52" i="1" s="1"/>
  <c r="K52" i="1"/>
  <c r="J52" i="1"/>
  <c r="L52" i="1" s="1"/>
  <c r="G52" i="1"/>
  <c r="F52" i="1"/>
  <c r="H52" i="1" s="1"/>
  <c r="A52" i="1"/>
  <c r="S51" i="1"/>
  <c r="R51" i="1"/>
  <c r="T51" i="1" s="1"/>
  <c r="O51" i="1"/>
  <c r="N51" i="1"/>
  <c r="P51" i="1" s="1"/>
  <c r="K51" i="1"/>
  <c r="J51" i="1"/>
  <c r="L51" i="1" s="1"/>
  <c r="H51" i="1"/>
  <c r="G51" i="1"/>
  <c r="F51" i="1"/>
  <c r="S50" i="1"/>
  <c r="R50" i="1"/>
  <c r="T50" i="1" s="1"/>
  <c r="O50" i="1"/>
  <c r="N50" i="1"/>
  <c r="P50" i="1" s="1"/>
  <c r="K50" i="1"/>
  <c r="J50" i="1"/>
  <c r="L50" i="1" s="1"/>
  <c r="H50" i="1"/>
  <c r="G50" i="1"/>
  <c r="F50" i="1"/>
  <c r="S49" i="1"/>
  <c r="R49" i="1"/>
  <c r="T49" i="1" s="1"/>
  <c r="O49" i="1"/>
  <c r="N49" i="1"/>
  <c r="P49" i="1" s="1"/>
  <c r="K49" i="1"/>
  <c r="J49" i="1"/>
  <c r="L49" i="1" s="1"/>
  <c r="H49" i="1"/>
  <c r="G49" i="1"/>
  <c r="F49" i="1"/>
  <c r="S48" i="1"/>
  <c r="R48" i="1"/>
  <c r="T48" i="1" s="1"/>
  <c r="O48" i="1"/>
  <c r="N48" i="1"/>
  <c r="P48" i="1" s="1"/>
  <c r="K48" i="1"/>
  <c r="J48" i="1"/>
  <c r="L48" i="1" s="1"/>
  <c r="H48" i="1"/>
  <c r="G48" i="1"/>
  <c r="F48" i="1"/>
  <c r="S47" i="1"/>
  <c r="R47" i="1"/>
  <c r="T47" i="1" s="1"/>
  <c r="O47" i="1"/>
  <c r="N47" i="1"/>
  <c r="P47" i="1" s="1"/>
  <c r="K47" i="1"/>
  <c r="J47" i="1"/>
  <c r="L47" i="1" s="1"/>
  <c r="H47" i="1"/>
  <c r="G47" i="1"/>
  <c r="F47" i="1"/>
  <c r="S46" i="1"/>
  <c r="R46" i="1"/>
  <c r="T46" i="1" s="1"/>
  <c r="O46" i="1"/>
  <c r="N46" i="1"/>
  <c r="P46" i="1" s="1"/>
  <c r="K46" i="1"/>
  <c r="J46" i="1"/>
  <c r="L46" i="1" s="1"/>
  <c r="H46" i="1"/>
  <c r="G46" i="1"/>
  <c r="F46" i="1"/>
  <c r="S45" i="1"/>
  <c r="R45" i="1"/>
  <c r="T45" i="1" s="1"/>
  <c r="O45" i="1"/>
  <c r="N45" i="1"/>
  <c r="P45" i="1" s="1"/>
  <c r="K45" i="1"/>
  <c r="J45" i="1"/>
  <c r="L45" i="1" s="1"/>
  <c r="H45" i="1"/>
  <c r="G45" i="1"/>
  <c r="F45" i="1"/>
  <c r="S44" i="1"/>
  <c r="R44" i="1"/>
  <c r="T44" i="1" s="1"/>
  <c r="O44" i="1"/>
  <c r="N44" i="1"/>
  <c r="P44" i="1" s="1"/>
  <c r="K44" i="1"/>
  <c r="J44" i="1"/>
  <c r="L44" i="1" s="1"/>
  <c r="H44" i="1"/>
  <c r="G44" i="1"/>
  <c r="F44" i="1"/>
  <c r="S43" i="1"/>
  <c r="R43" i="1"/>
  <c r="T43" i="1" s="1"/>
  <c r="O43" i="1"/>
  <c r="N43" i="1"/>
  <c r="P43" i="1" s="1"/>
  <c r="L43" i="1"/>
  <c r="K43" i="1"/>
  <c r="J43" i="1"/>
  <c r="G43" i="1"/>
  <c r="F43" i="1"/>
  <c r="H43" i="1" s="1"/>
  <c r="S42" i="1"/>
  <c r="R42" i="1"/>
  <c r="T42" i="1" s="1"/>
  <c r="O42" i="1"/>
  <c r="N42" i="1"/>
  <c r="P42" i="1" s="1"/>
  <c r="L42" i="1"/>
  <c r="K42" i="1"/>
  <c r="J42" i="1"/>
  <c r="G42" i="1"/>
  <c r="F42" i="1"/>
  <c r="H42" i="1" s="1"/>
  <c r="A42" i="1"/>
  <c r="A43" i="1" s="1"/>
  <c r="A44" i="1" s="1"/>
  <c r="A45" i="1" s="1"/>
  <c r="A46" i="1" s="1"/>
  <c r="S41" i="1"/>
  <c r="R41" i="1"/>
  <c r="T41" i="1" s="1"/>
  <c r="O41" i="1"/>
  <c r="N41" i="1"/>
  <c r="P41" i="1" s="1"/>
  <c r="L41" i="1"/>
  <c r="K41" i="1"/>
  <c r="J41" i="1"/>
  <c r="G41" i="1"/>
  <c r="F41" i="1"/>
  <c r="H41" i="1" s="1"/>
  <c r="S40" i="1"/>
  <c r="R40" i="1"/>
  <c r="T40" i="1" s="1"/>
  <c r="O40" i="1"/>
  <c r="N40" i="1"/>
  <c r="P40" i="1" s="1"/>
  <c r="L40" i="1"/>
  <c r="K40" i="1"/>
  <c r="J40" i="1"/>
  <c r="G40" i="1"/>
  <c r="F40" i="1"/>
  <c r="H40" i="1" s="1"/>
  <c r="S39" i="1"/>
  <c r="R39" i="1"/>
  <c r="T39" i="1" s="1"/>
  <c r="O39" i="1"/>
  <c r="N39" i="1"/>
  <c r="P39" i="1" s="1"/>
  <c r="L39" i="1"/>
  <c r="K39" i="1"/>
  <c r="J39" i="1"/>
  <c r="G39" i="1"/>
  <c r="F39" i="1"/>
  <c r="H39" i="1" s="1"/>
  <c r="S38" i="1"/>
  <c r="R38" i="1"/>
  <c r="T38" i="1" s="1"/>
  <c r="O38" i="1"/>
  <c r="N38" i="1"/>
  <c r="P38" i="1" s="1"/>
  <c r="L38" i="1"/>
  <c r="K38" i="1"/>
  <c r="J38" i="1"/>
  <c r="G38" i="1"/>
  <c r="F38" i="1"/>
  <c r="H38" i="1" s="1"/>
  <c r="S37" i="1"/>
  <c r="R37" i="1"/>
  <c r="T37" i="1" s="1"/>
  <c r="O37" i="1"/>
  <c r="N37" i="1"/>
  <c r="P37" i="1" s="1"/>
  <c r="L37" i="1"/>
  <c r="K37" i="1"/>
  <c r="J37" i="1"/>
  <c r="G37" i="1"/>
  <c r="F37" i="1"/>
  <c r="H37" i="1" s="1"/>
  <c r="S36" i="1"/>
  <c r="R36" i="1"/>
  <c r="T36" i="1" s="1"/>
  <c r="O36" i="1"/>
  <c r="N36" i="1"/>
  <c r="P36" i="1" s="1"/>
  <c r="L36" i="1"/>
  <c r="K36" i="1"/>
  <c r="J36" i="1"/>
  <c r="G36" i="1"/>
  <c r="F36" i="1"/>
  <c r="H36" i="1" s="1"/>
  <c r="S35" i="1"/>
  <c r="R35" i="1"/>
  <c r="T35" i="1" s="1"/>
  <c r="O35" i="1"/>
  <c r="N35" i="1"/>
  <c r="P35" i="1" s="1"/>
  <c r="L35" i="1"/>
  <c r="K35" i="1"/>
  <c r="J35" i="1"/>
  <c r="G35" i="1"/>
  <c r="F35" i="1"/>
  <c r="H35" i="1" s="1"/>
  <c r="S34" i="1"/>
  <c r="R34" i="1"/>
  <c r="T34" i="1" s="1"/>
  <c r="O34" i="1"/>
  <c r="N34" i="1"/>
  <c r="P34" i="1" s="1"/>
  <c r="L34" i="1"/>
  <c r="K34" i="1"/>
  <c r="J34" i="1"/>
  <c r="G34" i="1"/>
  <c r="F34" i="1"/>
  <c r="H34" i="1" s="1"/>
  <c r="S33" i="1"/>
  <c r="R33" i="1"/>
  <c r="T33" i="1" s="1"/>
  <c r="O33" i="1"/>
  <c r="N33" i="1"/>
  <c r="P33" i="1" s="1"/>
  <c r="L33" i="1"/>
  <c r="K33" i="1"/>
  <c r="J33" i="1"/>
  <c r="G33" i="1"/>
  <c r="F33" i="1"/>
  <c r="H33" i="1" s="1"/>
  <c r="S32" i="1"/>
  <c r="R32" i="1"/>
  <c r="T32" i="1" s="1"/>
  <c r="O32" i="1"/>
  <c r="N32" i="1"/>
  <c r="P32" i="1" s="1"/>
  <c r="L32" i="1"/>
  <c r="K32" i="1"/>
  <c r="J32" i="1"/>
  <c r="G32" i="1"/>
  <c r="F32" i="1"/>
  <c r="H32" i="1" s="1"/>
  <c r="S31" i="1"/>
  <c r="R31" i="1"/>
  <c r="T31" i="1" s="1"/>
  <c r="O31" i="1"/>
  <c r="N31" i="1"/>
  <c r="P31" i="1" s="1"/>
  <c r="L31" i="1"/>
  <c r="K31" i="1"/>
  <c r="J31" i="1"/>
  <c r="G31" i="1"/>
  <c r="F31" i="1"/>
  <c r="H31" i="1" s="1"/>
  <c r="S30" i="1"/>
  <c r="R30" i="1"/>
  <c r="T30" i="1" s="1"/>
  <c r="O30" i="1"/>
  <c r="N30" i="1"/>
  <c r="P30" i="1" s="1"/>
  <c r="L30" i="1"/>
  <c r="K30" i="1"/>
  <c r="J30" i="1"/>
  <c r="G30" i="1"/>
  <c r="F30" i="1"/>
  <c r="H30" i="1" s="1"/>
  <c r="S29" i="1"/>
  <c r="R29" i="1"/>
  <c r="T29" i="1" s="1"/>
  <c r="O29" i="1"/>
  <c r="N29" i="1"/>
  <c r="P29" i="1" s="1"/>
  <c r="L29" i="1"/>
  <c r="K29" i="1"/>
  <c r="J29" i="1"/>
  <c r="G29" i="1"/>
  <c r="F29" i="1"/>
  <c r="H29" i="1" s="1"/>
  <c r="S28" i="1"/>
  <c r="R28" i="1"/>
  <c r="T28" i="1" s="1"/>
  <c r="O28" i="1"/>
  <c r="N28" i="1"/>
  <c r="P28" i="1" s="1"/>
  <c r="L28" i="1"/>
  <c r="K28" i="1"/>
  <c r="J28" i="1"/>
  <c r="G28" i="1"/>
  <c r="F28" i="1"/>
  <c r="H28" i="1" s="1"/>
  <c r="S27" i="1"/>
  <c r="R27" i="1"/>
  <c r="T27" i="1" s="1"/>
  <c r="O27" i="1"/>
  <c r="N27" i="1"/>
  <c r="P27" i="1" s="1"/>
  <c r="L27" i="1"/>
  <c r="K27" i="1"/>
  <c r="J27" i="1"/>
  <c r="G27" i="1"/>
  <c r="F27" i="1"/>
  <c r="H27" i="1" s="1"/>
  <c r="S26" i="1"/>
  <c r="R26" i="1"/>
  <c r="T26" i="1" s="1"/>
  <c r="O26" i="1"/>
  <c r="N26" i="1"/>
  <c r="P26" i="1" s="1"/>
  <c r="L26" i="1"/>
  <c r="K26" i="1"/>
  <c r="J26" i="1"/>
  <c r="G26" i="1"/>
  <c r="F26" i="1"/>
  <c r="H26" i="1" s="1"/>
  <c r="S25" i="1"/>
  <c r="R25" i="1"/>
  <c r="T25" i="1" s="1"/>
  <c r="O25" i="1"/>
  <c r="N25" i="1"/>
  <c r="P25" i="1" s="1"/>
  <c r="L25" i="1"/>
  <c r="K25" i="1"/>
  <c r="J25" i="1"/>
  <c r="G25" i="1"/>
  <c r="F25" i="1"/>
  <c r="H25" i="1" s="1"/>
  <c r="S24" i="1"/>
  <c r="R24" i="1"/>
  <c r="T24" i="1" s="1"/>
  <c r="O24" i="1"/>
  <c r="N24" i="1"/>
  <c r="P24" i="1" s="1"/>
  <c r="L24" i="1"/>
  <c r="K24" i="1"/>
  <c r="J24" i="1"/>
  <c r="G24" i="1"/>
  <c r="F24" i="1"/>
  <c r="H24" i="1" s="1"/>
  <c r="S23" i="1"/>
  <c r="R23" i="1"/>
  <c r="T23" i="1" s="1"/>
  <c r="O23" i="1"/>
  <c r="N23" i="1"/>
  <c r="P23" i="1" s="1"/>
  <c r="L23" i="1"/>
  <c r="K23" i="1"/>
  <c r="J23" i="1"/>
  <c r="G23" i="1"/>
  <c r="F23" i="1"/>
  <c r="H23" i="1" s="1"/>
  <c r="S22" i="1"/>
  <c r="R22" i="1"/>
  <c r="T22" i="1" s="1"/>
  <c r="O22" i="1"/>
  <c r="N22" i="1"/>
  <c r="P22" i="1" s="1"/>
  <c r="L22" i="1"/>
  <c r="K22" i="1"/>
  <c r="J22" i="1"/>
  <c r="G22" i="1"/>
  <c r="F22" i="1"/>
  <c r="H22" i="1" s="1"/>
  <c r="A22" i="1"/>
  <c r="S21" i="1"/>
  <c r="R21" i="1"/>
  <c r="T21" i="1" s="1"/>
  <c r="P21" i="1"/>
  <c r="O21" i="1"/>
  <c r="N21" i="1"/>
  <c r="K21" i="1"/>
  <c r="J21" i="1"/>
  <c r="L21" i="1" s="1"/>
  <c r="G21" i="1"/>
  <c r="F21" i="1"/>
  <c r="H21" i="1" s="1"/>
  <c r="S20" i="1"/>
  <c r="R20" i="1"/>
  <c r="T20" i="1" s="1"/>
  <c r="P20" i="1"/>
  <c r="O20" i="1"/>
  <c r="N20" i="1"/>
  <c r="K20" i="1"/>
  <c r="J20" i="1"/>
  <c r="L20" i="1" s="1"/>
  <c r="G20" i="1"/>
  <c r="F20" i="1"/>
  <c r="H20" i="1" s="1"/>
  <c r="S19" i="1"/>
  <c r="R19" i="1"/>
  <c r="T19" i="1" s="1"/>
  <c r="P19" i="1"/>
  <c r="O19" i="1"/>
  <c r="N19" i="1"/>
  <c r="K19" i="1"/>
  <c r="J19" i="1"/>
  <c r="L19" i="1" s="1"/>
  <c r="G19" i="1"/>
  <c r="F19" i="1"/>
  <c r="H19" i="1" s="1"/>
  <c r="S18" i="1"/>
  <c r="R18" i="1"/>
  <c r="T18" i="1" s="1"/>
  <c r="P18" i="1"/>
  <c r="O18" i="1"/>
  <c r="N18" i="1"/>
  <c r="K18" i="1"/>
  <c r="J18" i="1"/>
  <c r="L18" i="1" s="1"/>
  <c r="G18" i="1"/>
  <c r="F18" i="1"/>
  <c r="H18" i="1" s="1"/>
  <c r="S17" i="1"/>
  <c r="R17" i="1"/>
  <c r="T17" i="1" s="1"/>
  <c r="P17" i="1"/>
  <c r="O17" i="1"/>
  <c r="N17" i="1"/>
  <c r="K17" i="1"/>
  <c r="J17" i="1"/>
  <c r="L17" i="1" s="1"/>
  <c r="G17" i="1"/>
  <c r="F17" i="1"/>
  <c r="H17" i="1" s="1"/>
  <c r="S16" i="1"/>
  <c r="R16" i="1"/>
  <c r="T16" i="1" s="1"/>
  <c r="P16" i="1"/>
  <c r="O16" i="1"/>
  <c r="N16" i="1"/>
  <c r="K16" i="1"/>
  <c r="J16" i="1"/>
  <c r="L16" i="1" s="1"/>
  <c r="G16" i="1"/>
  <c r="F16" i="1"/>
  <c r="H16" i="1" s="1"/>
  <c r="S15" i="1"/>
  <c r="R15" i="1"/>
  <c r="T15" i="1" s="1"/>
  <c r="P15" i="1"/>
  <c r="O15" i="1"/>
  <c r="N15" i="1"/>
  <c r="K15" i="1"/>
  <c r="J15" i="1"/>
  <c r="L15" i="1" s="1"/>
  <c r="G15" i="1"/>
  <c r="F15" i="1"/>
  <c r="H15" i="1" s="1"/>
  <c r="S14" i="1"/>
  <c r="R14" i="1"/>
  <c r="T14" i="1" s="1"/>
  <c r="P14" i="1"/>
  <c r="O14" i="1"/>
  <c r="N14" i="1"/>
  <c r="K14" i="1"/>
  <c r="J14" i="1"/>
  <c r="L14" i="1" s="1"/>
  <c r="G14" i="1"/>
  <c r="F14" i="1"/>
  <c r="H14" i="1" s="1"/>
  <c r="S13" i="1"/>
  <c r="R13" i="1"/>
  <c r="T13" i="1" s="1"/>
  <c r="P13" i="1"/>
  <c r="O13" i="1"/>
  <c r="N13" i="1"/>
  <c r="K13" i="1"/>
  <c r="J13" i="1"/>
  <c r="L13" i="1" s="1"/>
  <c r="G13" i="1"/>
  <c r="F13" i="1"/>
  <c r="H13" i="1" s="1"/>
  <c r="S12" i="1"/>
  <c r="R12" i="1"/>
  <c r="T12" i="1" s="1"/>
  <c r="P12" i="1"/>
  <c r="O12" i="1"/>
  <c r="N12" i="1"/>
  <c r="K12" i="1"/>
  <c r="J12" i="1"/>
  <c r="L12" i="1" s="1"/>
  <c r="G12" i="1"/>
  <c r="F12" i="1"/>
  <c r="H12" i="1" s="1"/>
  <c r="A12" i="1"/>
  <c r="A13" i="1" s="1"/>
  <c r="S11" i="1"/>
  <c r="R11" i="1"/>
  <c r="T11" i="1" s="1"/>
  <c r="P11" i="1"/>
  <c r="O11" i="1"/>
  <c r="N11" i="1"/>
  <c r="K11" i="1"/>
  <c r="J11" i="1"/>
  <c r="L11" i="1" s="1"/>
  <c r="G11" i="1"/>
  <c r="F11" i="1"/>
  <c r="H11" i="1" s="1"/>
  <c r="S10" i="1"/>
  <c r="R10" i="1"/>
  <c r="T10" i="1" s="1"/>
  <c r="P10" i="1"/>
  <c r="O10" i="1"/>
  <c r="N10" i="1"/>
  <c r="K10" i="1"/>
  <c r="J10" i="1"/>
  <c r="L10" i="1" s="1"/>
  <c r="G10" i="1"/>
  <c r="F10" i="1"/>
  <c r="H10" i="1" s="1"/>
  <c r="S9" i="1"/>
  <c r="R9" i="1"/>
  <c r="T9" i="1" s="1"/>
  <c r="P9" i="1"/>
  <c r="O9" i="1"/>
  <c r="N9" i="1"/>
  <c r="K9" i="1"/>
  <c r="J9" i="1"/>
  <c r="L9" i="1" s="1"/>
  <c r="G9" i="1"/>
  <c r="F9" i="1"/>
  <c r="H9" i="1" s="1"/>
  <c r="S8" i="1"/>
  <c r="R8" i="1"/>
  <c r="T8" i="1" s="1"/>
  <c r="P8" i="1"/>
  <c r="O8" i="1"/>
  <c r="N8" i="1"/>
  <c r="K8" i="1"/>
  <c r="J8" i="1"/>
  <c r="L8" i="1" s="1"/>
  <c r="G8" i="1"/>
  <c r="F8" i="1"/>
  <c r="H8" i="1" s="1"/>
  <c r="T7" i="1"/>
  <c r="S7" i="1"/>
  <c r="R7" i="1"/>
  <c r="O7" i="1"/>
  <c r="N7" i="1"/>
  <c r="P7" i="1" s="1"/>
  <c r="K7" i="1"/>
  <c r="J7" i="1"/>
  <c r="L7" i="1" s="1"/>
  <c r="G7" i="1"/>
  <c r="F7" i="1"/>
  <c r="H7" i="1" s="1"/>
  <c r="T6" i="1"/>
  <c r="S6" i="1"/>
  <c r="R6" i="1"/>
  <c r="O6" i="1"/>
  <c r="N6" i="1"/>
  <c r="P6" i="1" s="1"/>
  <c r="K6" i="1"/>
  <c r="J6" i="1"/>
  <c r="L6" i="1" s="1"/>
  <c r="G6" i="1"/>
  <c r="F6" i="1"/>
  <c r="H6" i="1" s="1"/>
  <c r="A6" i="1"/>
  <c r="A7" i="1" s="1"/>
  <c r="A8" i="1" s="1"/>
  <c r="T5" i="1"/>
  <c r="S5" i="1"/>
  <c r="R5" i="1"/>
  <c r="O5" i="1"/>
  <c r="N5" i="1"/>
  <c r="P5" i="1" s="1"/>
  <c r="K5" i="1"/>
  <c r="J5" i="1"/>
  <c r="L5" i="1" s="1"/>
  <c r="G5" i="1"/>
  <c r="F5" i="1"/>
  <c r="H5" i="1" s="1"/>
  <c r="A5" i="1"/>
  <c r="S4" i="1"/>
  <c r="R4" i="1"/>
  <c r="T4" i="1" s="1"/>
  <c r="O4" i="1"/>
  <c r="N4" i="1"/>
  <c r="P4" i="1" s="1"/>
  <c r="K4" i="1"/>
  <c r="J4" i="1"/>
  <c r="L4" i="1" s="1"/>
  <c r="H4" i="1"/>
  <c r="G4" i="1"/>
  <c r="F4" i="1"/>
  <c r="A4" i="1"/>
  <c r="S3" i="1"/>
  <c r="R3" i="1"/>
  <c r="T3" i="1" s="1"/>
  <c r="O3" i="1"/>
  <c r="N3" i="1"/>
  <c r="P3" i="1" s="1"/>
  <c r="K3" i="1"/>
  <c r="J3" i="1"/>
  <c r="L3" i="1" s="1"/>
  <c r="H3" i="1"/>
  <c r="G3" i="1"/>
  <c r="F3" i="1"/>
  <c r="H59" i="1" l="1"/>
  <c r="L59" i="1"/>
  <c r="P59" i="1"/>
  <c r="T59" i="1"/>
  <c r="J61" i="1" l="1"/>
  <c r="M61" i="1" s="1"/>
</calcChain>
</file>

<file path=xl/sharedStrings.xml><?xml version="1.0" encoding="utf-8"?>
<sst xmlns="http://schemas.openxmlformats.org/spreadsheetml/2006/main" count="165" uniqueCount="129">
  <si>
    <t>Magic Valley Co-op</t>
  </si>
  <si>
    <t>August- October</t>
  </si>
  <si>
    <t xml:space="preserve">November- January </t>
  </si>
  <si>
    <t xml:space="preserve">February - April </t>
  </si>
  <si>
    <t xml:space="preserve">May - July </t>
  </si>
  <si>
    <t>Item No.</t>
  </si>
  <si>
    <t>Description</t>
  </si>
  <si>
    <t>Estimated Monthly Usage</t>
  </si>
  <si>
    <t>Unit Pkg.</t>
  </si>
  <si>
    <t>Delivered Unit Price</t>
  </si>
  <si>
    <t>$ Change</t>
  </si>
  <si>
    <t xml:space="preserve">Total Price </t>
  </si>
  <si>
    <t>Total $ Change</t>
  </si>
  <si>
    <t>Apples, Gala or Fuji, local when available, Washington Fancy, 125 Count, Not Misshapen, well colored</t>
  </si>
  <si>
    <t>Case / 125 Ct</t>
  </si>
  <si>
    <t>Partially Produced in Idaho</t>
  </si>
  <si>
    <t>Apples, Pink Lady, local when available, Washington Fancy, 125 Count, Not Misshapen, well colored,  Local when available</t>
  </si>
  <si>
    <t>Apples, Red Delicious, local when available, Washington Fancy, 125 Count, Not Misshapen, well colored, Local when available</t>
  </si>
  <si>
    <t>Apples, Golden Delicious, local when available, Washington Fancy, 125 Count, Not Misshapen, well colored, Local when available</t>
  </si>
  <si>
    <t>Apples, Granny Smith, local when available, Washington Fancy, 125 count, Not misshapen, well colored, Local when available</t>
  </si>
  <si>
    <t>Apple Slices Pre-Bagged, 100 ct / 2 oz, Local when available, free from defects</t>
  </si>
  <si>
    <t>100/ 2 oz</t>
  </si>
  <si>
    <t>Bananas, 90% free from defects,  regular size 40#, 1 Banana = 1/2 cup Fruit
Stage 3-6</t>
  </si>
  <si>
    <t>Case / 40 lb</t>
  </si>
  <si>
    <t>Broccoli, US No 1, Florettes, 4/3# lb bags</t>
  </si>
  <si>
    <t>Case 4/ 3# bags</t>
  </si>
  <si>
    <t>We carry 6/3# cases</t>
  </si>
  <si>
    <r>
      <t xml:space="preserve">Cabbage, </t>
    </r>
    <r>
      <rPr>
        <sz val="10"/>
        <rFont val="Arial"/>
        <family val="2"/>
      </rPr>
      <t>Green</t>
    </r>
    <r>
      <rPr>
        <sz val="10"/>
        <rFont val="Arial"/>
        <family val="2"/>
      </rPr>
      <t>, US No 1, Shredded 4/5# Bags</t>
    </r>
  </si>
  <si>
    <t>Case / 4/5#</t>
  </si>
  <si>
    <t xml:space="preserve">Cantaloupe, US No 1, full ripe, 9/12 ct, 40#/cs, Seasonal and local when available, </t>
  </si>
  <si>
    <t>Case 9-12 Ct 
40#</t>
  </si>
  <si>
    <t>Carrots, Baby, Peeled, US No1, 4/5# Bags, 20# Case</t>
  </si>
  <si>
    <t>Case 4/5#</t>
  </si>
  <si>
    <t xml:space="preserve">We carry 4/5# slims or 6/5# baby carrots. </t>
  </si>
  <si>
    <t>Cauliflower, US No. 1 Florettes, 4/3# Bags</t>
  </si>
  <si>
    <t>Case 4/3#</t>
  </si>
  <si>
    <t>Celery Sticks, US No1, 4/5# Bags, 20# Case, cleaned
Free from defect and decay</t>
  </si>
  <si>
    <t>Cilantro, Fresh, washed and trimmed, Bunch 2 ct, Free from defect and decay</t>
  </si>
  <si>
    <t>2 ct</t>
  </si>
  <si>
    <t>Cucumbers, US No. 1, size , local when available, no larger than 2" diameter, sliciing, Medium size, 36 ct</t>
  </si>
  <si>
    <t>Case 36 ct</t>
  </si>
  <si>
    <r>
      <t xml:space="preserve">Cucumbers, US No. 1, size , local when available, no larger than 2" diameter, sliciing, Medium size, </t>
    </r>
    <r>
      <rPr>
        <sz val="10"/>
        <rFont val="Arial"/>
        <family val="2"/>
      </rPr>
      <t>72</t>
    </r>
    <r>
      <rPr>
        <sz val="10"/>
        <rFont val="Arial"/>
        <family val="2"/>
      </rPr>
      <t>ct</t>
    </r>
  </si>
  <si>
    <t>Case 72 ct</t>
  </si>
  <si>
    <t>Grapes, Green, US Fancy Table, Seasonal and local when available, Lug, 9/2 LB or Bulk Pack 18#</t>
  </si>
  <si>
    <t>Case 18#</t>
  </si>
  <si>
    <t>Grapes, Red, US Fancy Table, Seasonal and local when available, Lug, 9/2# , or Bulk 18#</t>
  </si>
  <si>
    <t>Grapes, Red, US Fancy Table, Seasonal and local when availalble, Lug, preportioned, "Lunch Bunch" 21 #</t>
  </si>
  <si>
    <t>Case 21 #</t>
  </si>
  <si>
    <t>Honeydew, US No.1, full ripe, 5/6 ct case, Seasonal and local when available</t>
  </si>
  <si>
    <t>Case 5/6 ct</t>
  </si>
  <si>
    <t>Jicama, Free from Defects &amp; Decay. 30-50mm in diameter.  35# case</t>
  </si>
  <si>
    <t>Case 35#</t>
  </si>
  <si>
    <t>Kiwi, bulk pack, US NO. 1 Ripe and Ready, 36 ct size, #20 lb Lug Single Layer Seasonal</t>
  </si>
  <si>
    <t>Case
108 pieces of fruit</t>
  </si>
  <si>
    <t xml:space="preserve">Lettuce, Iceberg, shredded US No. 1, 4/5# Bags </t>
  </si>
  <si>
    <r>
      <t xml:space="preserve">Lettuce, Iceberg, </t>
    </r>
    <r>
      <rPr>
        <sz val="10"/>
        <rFont val="Arial"/>
        <family val="2"/>
      </rPr>
      <t>choppe</t>
    </r>
    <r>
      <rPr>
        <sz val="10"/>
        <rFont val="Arial"/>
        <family val="2"/>
      </rPr>
      <t xml:space="preserve">d US No. 1, 4/5# Bags </t>
    </r>
  </si>
  <si>
    <t xml:space="preserve">Lettuce, Romaine, chopped, US No. 1 , 6/2# Bags </t>
  </si>
  <si>
    <t>Case 6/2# bags</t>
  </si>
  <si>
    <t>Lettuce, Salad Blend, 4 way, Romaine 55%, Includes Iceberg, Carrots and Red Cabbage, US No. 1, 4/5# Bags</t>
  </si>
  <si>
    <t>Case 4/5# bags</t>
  </si>
  <si>
    <t>Lettuce, Salad mix, Confetti Blend, 61% Romaine, Tiny-Chopped Blend with Color, 55% romaine lettuce, 35% iceberg lettuce, 5% red cabbage, and 5% carrots.</t>
  </si>
  <si>
    <t>Case 4/5 # bags</t>
  </si>
  <si>
    <t>Limes  U.S. No. 1, firm, fairly well formed, of fairly smooth texture. Free from defect and decay. 3# bag</t>
  </si>
  <si>
    <t>Bag 3#</t>
  </si>
  <si>
    <t>Limes  U.S. No. 1, firm, fairly well formed, of fairly smooth texture. Free from defect and decay. 200 ct carton</t>
  </si>
  <si>
    <t>Case 200 ct</t>
  </si>
  <si>
    <t>Mushrooms, US No. 1, Sliced, Case 12/8 oz Cup</t>
  </si>
  <si>
    <t>Case 12/8 oz cup</t>
  </si>
  <si>
    <t>Onions, Green, US No 1, Fresh, Case 4/2# Bags</t>
  </si>
  <si>
    <t>Case 4/2# Bag</t>
  </si>
  <si>
    <t>Onion Red, US No 1, 5#, medium, local when available</t>
  </si>
  <si>
    <t>5#</t>
  </si>
  <si>
    <t>Onions, Yellow, US No. 1, medium, local when available, 10 #</t>
  </si>
  <si>
    <t>10#</t>
  </si>
  <si>
    <t>Oranges, US Fancy, 113 Ct</t>
  </si>
  <si>
    <t>Case 113 ct</t>
  </si>
  <si>
    <t>Mandarin - Easy Peel US Fancy, 
10-3# Halo or Cuties, or equivalent  Seasonal</t>
  </si>
  <si>
    <t>Case 10/3#</t>
  </si>
  <si>
    <t>Peas, Sugar Snap, Stringless, U.S. No. 1, Free from defect and decay. Local when available 10# carton</t>
  </si>
  <si>
    <t>10# carton</t>
  </si>
  <si>
    <t>Peaches, US Fancy, Local when available, 
80 ct maximum 
1 each = 1 serving (1/2 cup)</t>
  </si>
  <si>
    <t>Case 80 ct (maximum)</t>
  </si>
  <si>
    <t>Partially Produced in Idaho Only available in fall while local</t>
  </si>
  <si>
    <t>Pears,US No 1, Local when available, 
90-100 ct pack size
1 each =1 serving (1 cup)</t>
  </si>
  <si>
    <t>Case 90-100 ct</t>
  </si>
  <si>
    <t>Peppers, Bell, Red, US No. 1, local when available, 2 1/2" min, 22-25#/Case</t>
  </si>
  <si>
    <t>Case 22-25#</t>
  </si>
  <si>
    <t>Peppers, Bell, Red, US No. 1, local when available, 2 1/2" min, 5#</t>
  </si>
  <si>
    <t>5# bag</t>
  </si>
  <si>
    <t>Peppers, Bell, Green, US No. 1, local when available, 2-1/2"  min,22- 25 #</t>
  </si>
  <si>
    <t>Case 25#</t>
  </si>
  <si>
    <t>Peppers, Bell, Green, US No. 1, local when available, 2-1/2"  min, 10 #</t>
  </si>
  <si>
    <t>10# Bag</t>
  </si>
  <si>
    <r>
      <t xml:space="preserve">Peppers, Bell, </t>
    </r>
    <r>
      <rPr>
        <sz val="10"/>
        <rFont val="Arial"/>
        <family val="2"/>
      </rPr>
      <t>Yellow</t>
    </r>
    <r>
      <rPr>
        <sz val="10"/>
        <rFont val="Arial"/>
        <family val="2"/>
      </rPr>
      <t>, US No. 1, local when available, 2-1/2"  min,22- 25 #</t>
    </r>
  </si>
  <si>
    <t>Peppers, Bell, Yellow, US No. 1, local when available, 2-1/2"  min, 10 #</t>
  </si>
  <si>
    <t xml:space="preserve">Pineapple, US No.1,
7-9 count, 25# </t>
  </si>
  <si>
    <t>Case 7-9 ct</t>
  </si>
  <si>
    <t>Pluots, US. No. 1,Seasonal and local when available. Free from debris and decay. Firm not hard. Good sugar to acid ratio. Juicy with good flavor.16# Carton. 2 layer 8x12, 96 count</t>
  </si>
  <si>
    <t xml:space="preserve">2 layer 8x12/96 ct </t>
  </si>
  <si>
    <t>Only available in fall while local</t>
  </si>
  <si>
    <t>Plums, US. No. 1,Seasonal and local when available Free from debris and decay. Firm not hard. Juicy with good flavor. Good sugar to acid ratio. 16# Carton. 2 layer 8x12, 96 count</t>
  </si>
  <si>
    <t xml:space="preserve">3 layer 8x12/96 ct </t>
  </si>
  <si>
    <t>Potatoes, US No. 1, baking size, local when available, 50# / box, 100 ct</t>
  </si>
  <si>
    <t>Case 100 ct</t>
  </si>
  <si>
    <t>Produced in Idaho</t>
  </si>
  <si>
    <t>Spinach, US No 1, 
4/2.5# Bags, Washed and Ready to Eat</t>
  </si>
  <si>
    <t>Case 4/2.5 bags</t>
  </si>
  <si>
    <t>Strawberries, US No. 1, Seasonal, 
Local when available, 8-1# clams/cs</t>
  </si>
  <si>
    <t xml:space="preserve">Case 8/1lb </t>
  </si>
  <si>
    <t>Tomatoes, US No. 1, 5x6, 1 layer = 10#, Ripeness stage 6</t>
  </si>
  <si>
    <t>Case 10#</t>
  </si>
  <si>
    <t>Tomatoes, US No. 1, 5x6, 2 layer = 20#, Ripeness stage 6</t>
  </si>
  <si>
    <t>Case 20#</t>
  </si>
  <si>
    <t>Tomatoes, Grape, US No. 1, Bulk, Ripeness stage 6</t>
  </si>
  <si>
    <t>Case, Bulk 10 lb</t>
  </si>
  <si>
    <t xml:space="preserve">Watermelon, US No 1, 
local when available, seedless, Seasonal, Case Avg. 3-4 Ct.  approx. 42-65# </t>
  </si>
  <si>
    <t>Case 42-65#</t>
  </si>
  <si>
    <t>Sweet Mini Peppers</t>
  </si>
  <si>
    <t>12/1# Case</t>
  </si>
  <si>
    <t>Wild Wonder Tomato - (Medley Cherry/Grape Tomato)</t>
  </si>
  <si>
    <t>6/1.5LB</t>
  </si>
  <si>
    <t>Signature of Bidder</t>
  </si>
  <si>
    <t>Current Bid Value</t>
  </si>
  <si>
    <t>Change</t>
  </si>
  <si>
    <t>% Change</t>
  </si>
  <si>
    <t>Print Name                                        Title</t>
  </si>
  <si>
    <t>Address</t>
  </si>
  <si>
    <t>City                             St                         Zip</t>
  </si>
  <si>
    <t>Phone                           Fax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</si>
</sst>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8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6"/>
      <color rgb="FFC00000"/>
      <name val="Arial"/>
      <family val="2"/>
    </font>
    <font>
      <sz val="8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Sans-serif"/>
    </font>
  </fonts>
  <fills count="9">
    <fill>
      <patternFill patternType="none"/>
    </fill>
    <fill>
      <patternFill patternType="gray125"/>
    </fill>
    <fill>
      <patternFill patternType="solid">
        <fgColor rgb="FF5FD7D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/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7" fontId="8" fillId="0" borderId="13" xfId="0" applyNumberFormat="1" applyFont="1" applyBorder="1" applyAlignment="1" applyProtection="1">
      <alignment horizontal="center"/>
      <protection locked="0"/>
    </xf>
    <xf numFmtId="7" fontId="8" fillId="5" borderId="14" xfId="0" applyNumberFormat="1" applyFont="1" applyFill="1" applyBorder="1" applyAlignment="1" applyProtection="1">
      <alignment horizontal="center"/>
      <protection locked="0"/>
    </xf>
    <xf numFmtId="7" fontId="8" fillId="0" borderId="14" xfId="0" applyNumberFormat="1" applyFont="1" applyBorder="1" applyAlignment="1">
      <alignment horizontal="center"/>
    </xf>
    <xf numFmtId="7" fontId="8" fillId="3" borderId="1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7" fontId="8" fillId="0" borderId="17" xfId="0" applyNumberFormat="1" applyFont="1" applyBorder="1" applyAlignment="1" applyProtection="1">
      <alignment horizontal="center"/>
      <protection locked="0"/>
    </xf>
    <xf numFmtId="7" fontId="8" fillId="5" borderId="18" xfId="0" applyNumberFormat="1" applyFont="1" applyFill="1" applyBorder="1" applyAlignment="1" applyProtection="1">
      <alignment horizontal="center"/>
      <protection locked="0"/>
    </xf>
    <xf numFmtId="7" fontId="8" fillId="0" borderId="18" xfId="0" applyNumberFormat="1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7" fillId="3" borderId="19" xfId="0" applyFont="1" applyFill="1" applyBorder="1"/>
    <xf numFmtId="0" fontId="12" fillId="0" borderId="11" xfId="0" applyFont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0" fillId="0" borderId="20" xfId="0" applyBorder="1" applyAlignment="1">
      <alignment wrapText="1"/>
    </xf>
    <xf numFmtId="0" fontId="8" fillId="0" borderId="20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7" fontId="8" fillId="6" borderId="17" xfId="0" applyNumberFormat="1" applyFont="1" applyFill="1" applyBorder="1" applyAlignment="1" applyProtection="1">
      <alignment horizontal="center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top"/>
    </xf>
    <xf numFmtId="0" fontId="14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6" fillId="4" borderId="0" xfId="0" applyFont="1" applyFill="1" applyAlignment="1">
      <alignment horizontal="right" vertical="center"/>
    </xf>
    <xf numFmtId="7" fontId="17" fillId="4" borderId="0" xfId="0" applyNumberFormat="1" applyFont="1" applyFill="1"/>
    <xf numFmtId="44" fontId="0" fillId="0" borderId="0" xfId="0" applyNumberFormat="1"/>
    <xf numFmtId="0" fontId="8" fillId="0" borderId="0" xfId="0" applyFont="1"/>
    <xf numFmtId="0" fontId="7" fillId="0" borderId="0" xfId="0" applyFont="1"/>
    <xf numFmtId="7" fontId="8" fillId="0" borderId="22" xfId="0" applyNumberFormat="1" applyFont="1" applyBorder="1" applyAlignment="1" applyProtection="1">
      <alignment horizontal="center"/>
      <protection locked="0"/>
    </xf>
    <xf numFmtId="7" fontId="8" fillId="5" borderId="23" xfId="0" applyNumberFormat="1" applyFont="1" applyFill="1" applyBorder="1" applyAlignment="1" applyProtection="1">
      <alignment horizontal="center"/>
      <protection locked="0"/>
    </xf>
    <xf numFmtId="164" fontId="14" fillId="0" borderId="23" xfId="0" applyNumberFormat="1" applyFont="1" applyBorder="1" applyAlignment="1">
      <alignment horizontal="center"/>
    </xf>
    <xf numFmtId="7" fontId="8" fillId="3" borderId="24" xfId="0" applyNumberFormat="1" applyFont="1" applyFill="1" applyBorder="1" applyAlignment="1">
      <alignment horizontal="center"/>
    </xf>
    <xf numFmtId="0" fontId="8" fillId="7" borderId="25" xfId="0" applyFont="1" applyFill="1" applyBorder="1" applyAlignment="1" applyProtection="1">
      <alignment horizontal="left" vertical="top"/>
      <protection locked="0"/>
    </xf>
    <xf numFmtId="0" fontId="8" fillId="7" borderId="2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8" fontId="0" fillId="0" borderId="0" xfId="0" applyNumberForma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7" fontId="8" fillId="0" borderId="3" xfId="0" applyNumberFormat="1" applyFont="1" applyBorder="1" applyAlignment="1" applyProtection="1">
      <alignment horizontal="center"/>
      <protection locked="0"/>
    </xf>
    <xf numFmtId="7" fontId="8" fillId="0" borderId="4" xfId="0" applyNumberFormat="1" applyFont="1" applyBorder="1" applyAlignment="1" applyProtection="1">
      <alignment horizontal="center"/>
      <protection locked="0"/>
    </xf>
    <xf numFmtId="164" fontId="14" fillId="0" borderId="4" xfId="0" applyNumberFormat="1" applyFont="1" applyBorder="1" applyAlignment="1">
      <alignment horizontal="center"/>
    </xf>
    <xf numFmtId="164" fontId="14" fillId="8" borderId="4" xfId="0" applyNumberFormat="1" applyFont="1" applyFill="1" applyBorder="1" applyAlignment="1">
      <alignment horizontal="center"/>
    </xf>
    <xf numFmtId="0" fontId="8" fillId="7" borderId="0" xfId="0" applyFont="1" applyFill="1" applyAlignment="1" applyProtection="1">
      <alignment horizontal="left" vertical="top"/>
      <protection locked="0"/>
    </xf>
    <xf numFmtId="0" fontId="8" fillId="7" borderId="0" xfId="0" applyFont="1" applyFill="1" applyAlignment="1" applyProtection="1">
      <alignment horizontal="left" vertical="center" wrapText="1"/>
      <protection locked="0"/>
    </xf>
    <xf numFmtId="7" fontId="8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7" fontId="0" fillId="0" borderId="0" xfId="0" applyNumberFormat="1"/>
    <xf numFmtId="0" fontId="8" fillId="4" borderId="0" xfId="0" applyFont="1" applyFill="1"/>
    <xf numFmtId="0" fontId="8" fillId="0" borderId="0" xfId="0" applyFont="1" applyAlignment="1">
      <alignment horizontal="left" vertic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</xdr:row>
      <xdr:rowOff>0</xdr:rowOff>
    </xdr:from>
    <xdr:to>
      <xdr:col>1</xdr:col>
      <xdr:colOff>714375</xdr:colOff>
      <xdr:row>2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BCA352D-D2A7-4346-9A47-CC76FF3A7773}"/>
            </a:ext>
          </a:extLst>
        </xdr:cNvPr>
        <xdr:cNvSpPr/>
      </xdr:nvSpPr>
      <xdr:spPr>
        <a:xfrm>
          <a:off x="1158875" y="111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</xdr:row>
      <xdr:rowOff>0</xdr:rowOff>
    </xdr:from>
    <xdr:to>
      <xdr:col>1</xdr:col>
      <xdr:colOff>714375</xdr:colOff>
      <xdr:row>2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1CB994A-702A-7849-826B-50E0715A8088}"/>
            </a:ext>
          </a:extLst>
        </xdr:cNvPr>
        <xdr:cNvSpPr/>
      </xdr:nvSpPr>
      <xdr:spPr>
        <a:xfrm>
          <a:off x="1158875" y="111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</xdr:row>
      <xdr:rowOff>0</xdr:rowOff>
    </xdr:from>
    <xdr:to>
      <xdr:col>1</xdr:col>
      <xdr:colOff>714375</xdr:colOff>
      <xdr:row>2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C2D36C5-0F75-7F47-B983-625CC0E57289}"/>
            </a:ext>
          </a:extLst>
        </xdr:cNvPr>
        <xdr:cNvSpPr/>
      </xdr:nvSpPr>
      <xdr:spPr>
        <a:xfrm>
          <a:off x="1158875" y="111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</xdr:row>
      <xdr:rowOff>0</xdr:rowOff>
    </xdr:from>
    <xdr:to>
      <xdr:col>1</xdr:col>
      <xdr:colOff>714375</xdr:colOff>
      <xdr:row>2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FD1DC702-8F2B-8848-82FD-A2DCC066FC62}"/>
            </a:ext>
          </a:extLst>
        </xdr:cNvPr>
        <xdr:cNvSpPr/>
      </xdr:nvSpPr>
      <xdr:spPr>
        <a:xfrm>
          <a:off x="1158875" y="111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B3DFC4C7-55F1-A344-B7EB-80300FC40F17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8CEEA3AB-C0A2-6744-AFF9-1AB4FAD952FE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32B926A3-C4B6-7845-BB34-261976646704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C94EE63-2D18-F945-BC6E-E048A78A042E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10</xdr:row>
      <xdr:rowOff>0</xdr:rowOff>
    </xdr:from>
    <xdr:to>
      <xdr:col>1</xdr:col>
      <xdr:colOff>714375</xdr:colOff>
      <xdr:row>11</xdr:row>
      <xdr:rowOff>38100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056482A1-8F1E-334E-B55A-5938A37EDA07}"/>
            </a:ext>
          </a:extLst>
        </xdr:cNvPr>
        <xdr:cNvSpPr/>
      </xdr:nvSpPr>
      <xdr:spPr>
        <a:xfrm>
          <a:off x="1158875" y="55880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10</xdr:row>
      <xdr:rowOff>0</xdr:rowOff>
    </xdr:from>
    <xdr:to>
      <xdr:col>1</xdr:col>
      <xdr:colOff>714375</xdr:colOff>
      <xdr:row>11</xdr:row>
      <xdr:rowOff>38100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7AEA3F73-C8ED-3446-A629-2DB3527580E9}"/>
            </a:ext>
          </a:extLst>
        </xdr:cNvPr>
        <xdr:cNvSpPr/>
      </xdr:nvSpPr>
      <xdr:spPr>
        <a:xfrm>
          <a:off x="1158875" y="55880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11</xdr:row>
      <xdr:rowOff>0</xdr:rowOff>
    </xdr:from>
    <xdr:to>
      <xdr:col>1</xdr:col>
      <xdr:colOff>714375</xdr:colOff>
      <xdr:row>12</xdr:row>
      <xdr:rowOff>0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B667C7FB-94DB-744F-A073-C7B9AF523609}"/>
            </a:ext>
          </a:extLst>
        </xdr:cNvPr>
        <xdr:cNvSpPr/>
      </xdr:nvSpPr>
      <xdr:spPr>
        <a:xfrm>
          <a:off x="1158875" y="6146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11</xdr:row>
      <xdr:rowOff>0</xdr:rowOff>
    </xdr:from>
    <xdr:to>
      <xdr:col>1</xdr:col>
      <xdr:colOff>714375</xdr:colOff>
      <xdr:row>12</xdr:row>
      <xdr:rowOff>0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E3255014-B7CA-6241-918F-A6F3554E62AA}"/>
            </a:ext>
          </a:extLst>
        </xdr:cNvPr>
        <xdr:cNvSpPr/>
      </xdr:nvSpPr>
      <xdr:spPr>
        <a:xfrm>
          <a:off x="1158875" y="6146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12</xdr:row>
      <xdr:rowOff>0</xdr:rowOff>
    </xdr:from>
    <xdr:to>
      <xdr:col>1</xdr:col>
      <xdr:colOff>714375</xdr:colOff>
      <xdr:row>12</xdr:row>
      <xdr:rowOff>38100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6AA9C0F1-941C-BA45-A27F-52A617AA3A23}"/>
            </a:ext>
          </a:extLst>
        </xdr:cNvPr>
        <xdr:cNvSpPr/>
      </xdr:nvSpPr>
      <xdr:spPr>
        <a:xfrm>
          <a:off x="1158875" y="6705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12</xdr:row>
      <xdr:rowOff>0</xdr:rowOff>
    </xdr:from>
    <xdr:to>
      <xdr:col>1</xdr:col>
      <xdr:colOff>714375</xdr:colOff>
      <xdr:row>12</xdr:row>
      <xdr:rowOff>38100</xdr:rowOff>
    </xdr:to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121B2F3A-7A50-3F4B-8B63-E95F3ECA557A}"/>
            </a:ext>
          </a:extLst>
        </xdr:cNvPr>
        <xdr:cNvSpPr/>
      </xdr:nvSpPr>
      <xdr:spPr>
        <a:xfrm>
          <a:off x="1158875" y="6705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12</xdr:row>
      <xdr:rowOff>0</xdr:rowOff>
    </xdr:from>
    <xdr:to>
      <xdr:col>1</xdr:col>
      <xdr:colOff>714375</xdr:colOff>
      <xdr:row>13</xdr:row>
      <xdr:rowOff>0</xdr:rowOff>
    </xdr:to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CD72E9CF-6DF7-E345-B50C-FD797C73B102}"/>
            </a:ext>
          </a:extLst>
        </xdr:cNvPr>
        <xdr:cNvSpPr/>
      </xdr:nvSpPr>
      <xdr:spPr>
        <a:xfrm>
          <a:off x="1158875" y="67056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12</xdr:row>
      <xdr:rowOff>0</xdr:rowOff>
    </xdr:from>
    <xdr:to>
      <xdr:col>1</xdr:col>
      <xdr:colOff>714375</xdr:colOff>
      <xdr:row>13</xdr:row>
      <xdr:rowOff>0</xdr:rowOff>
    </xdr:to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61860291-FB35-E343-B6E1-81DD7D49A332}"/>
            </a:ext>
          </a:extLst>
        </xdr:cNvPr>
        <xdr:cNvSpPr/>
      </xdr:nvSpPr>
      <xdr:spPr>
        <a:xfrm>
          <a:off x="1158875" y="67056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628650</xdr:colOff>
      <xdr:row>14</xdr:row>
      <xdr:rowOff>0</xdr:rowOff>
    </xdr:from>
    <xdr:to>
      <xdr:col>1</xdr:col>
      <xdr:colOff>704850</xdr:colOff>
      <xdr:row>15</xdr:row>
      <xdr:rowOff>0</xdr:rowOff>
    </xdr:to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5219FA21-7782-B549-9F01-E49702C7A854}"/>
            </a:ext>
          </a:extLst>
        </xdr:cNvPr>
        <xdr:cNvSpPr/>
      </xdr:nvSpPr>
      <xdr:spPr>
        <a:xfrm>
          <a:off x="1149350" y="78232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14</xdr:row>
      <xdr:rowOff>0</xdr:rowOff>
    </xdr:from>
    <xdr:to>
      <xdr:col>1</xdr:col>
      <xdr:colOff>714375</xdr:colOff>
      <xdr:row>14</xdr:row>
      <xdr:rowOff>38100</xdr:rowOff>
    </xdr:to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3DBC1201-B530-3342-A1FE-399C3BC62475}"/>
            </a:ext>
          </a:extLst>
        </xdr:cNvPr>
        <xdr:cNvSpPr/>
      </xdr:nvSpPr>
      <xdr:spPr>
        <a:xfrm>
          <a:off x="1158875" y="7823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15</xdr:row>
      <xdr:rowOff>0</xdr:rowOff>
    </xdr:from>
    <xdr:to>
      <xdr:col>1</xdr:col>
      <xdr:colOff>714375</xdr:colOff>
      <xdr:row>15</xdr:row>
      <xdr:rowOff>38100</xdr:rowOff>
    </xdr:to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5452FE3D-B33B-BA4E-A217-5124F55B8C58}"/>
            </a:ext>
          </a:extLst>
        </xdr:cNvPr>
        <xdr:cNvSpPr/>
      </xdr:nvSpPr>
      <xdr:spPr>
        <a:xfrm>
          <a:off x="1158875" y="8382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15</xdr:row>
      <xdr:rowOff>0</xdr:rowOff>
    </xdr:from>
    <xdr:to>
      <xdr:col>1</xdr:col>
      <xdr:colOff>714375</xdr:colOff>
      <xdr:row>15</xdr:row>
      <xdr:rowOff>38100</xdr:rowOff>
    </xdr:to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738A7FF-4188-7444-89C0-F1B0DD8D7540}"/>
            </a:ext>
          </a:extLst>
        </xdr:cNvPr>
        <xdr:cNvSpPr/>
      </xdr:nvSpPr>
      <xdr:spPr>
        <a:xfrm>
          <a:off x="1158875" y="8382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19</xdr:row>
      <xdr:rowOff>0</xdr:rowOff>
    </xdr:from>
    <xdr:to>
      <xdr:col>1</xdr:col>
      <xdr:colOff>714375</xdr:colOff>
      <xdr:row>19</xdr:row>
      <xdr:rowOff>38100</xdr:rowOff>
    </xdr:to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6BF8C33C-441A-5F46-8DAB-BB55EDF7B4A3}"/>
            </a:ext>
          </a:extLst>
        </xdr:cNvPr>
        <xdr:cNvSpPr/>
      </xdr:nvSpPr>
      <xdr:spPr>
        <a:xfrm>
          <a:off x="1158875" y="1061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19</xdr:row>
      <xdr:rowOff>0</xdr:rowOff>
    </xdr:from>
    <xdr:to>
      <xdr:col>1</xdr:col>
      <xdr:colOff>714375</xdr:colOff>
      <xdr:row>19</xdr:row>
      <xdr:rowOff>38100</xdr:rowOff>
    </xdr:to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82207B86-4990-C240-BC7D-BB5AE2E30F37}"/>
            </a:ext>
          </a:extLst>
        </xdr:cNvPr>
        <xdr:cNvSpPr/>
      </xdr:nvSpPr>
      <xdr:spPr>
        <a:xfrm>
          <a:off x="1158875" y="1061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23</xdr:row>
      <xdr:rowOff>0</xdr:rowOff>
    </xdr:from>
    <xdr:to>
      <xdr:col>1</xdr:col>
      <xdr:colOff>714375</xdr:colOff>
      <xdr:row>24</xdr:row>
      <xdr:rowOff>0</xdr:rowOff>
    </xdr:to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6BD4BD44-4618-984A-8472-BF67F77BAEF7}"/>
            </a:ext>
          </a:extLst>
        </xdr:cNvPr>
        <xdr:cNvSpPr/>
      </xdr:nvSpPr>
      <xdr:spPr>
        <a:xfrm>
          <a:off x="1158875" y="12852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24</xdr:row>
      <xdr:rowOff>0</xdr:rowOff>
    </xdr:from>
    <xdr:to>
      <xdr:col>1</xdr:col>
      <xdr:colOff>714375</xdr:colOff>
      <xdr:row>24</xdr:row>
      <xdr:rowOff>38100</xdr:rowOff>
    </xdr:to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1EE90DA3-106E-784B-9503-CCFC1F4B638F}"/>
            </a:ext>
          </a:extLst>
        </xdr:cNvPr>
        <xdr:cNvSpPr/>
      </xdr:nvSpPr>
      <xdr:spPr>
        <a:xfrm>
          <a:off x="1158875" y="13411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24</xdr:row>
      <xdr:rowOff>0</xdr:rowOff>
    </xdr:from>
    <xdr:to>
      <xdr:col>1</xdr:col>
      <xdr:colOff>714375</xdr:colOff>
      <xdr:row>24</xdr:row>
      <xdr:rowOff>38100</xdr:rowOff>
    </xdr:to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EE77A53D-3D82-374E-9E48-9EF7675EBB7F}"/>
            </a:ext>
          </a:extLst>
        </xdr:cNvPr>
        <xdr:cNvSpPr/>
      </xdr:nvSpPr>
      <xdr:spPr>
        <a:xfrm>
          <a:off x="1158875" y="13411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27</xdr:row>
      <xdr:rowOff>0</xdr:rowOff>
    </xdr:to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CED5AF20-33DE-E94C-988F-55B0EE4ED793}"/>
            </a:ext>
          </a:extLst>
        </xdr:cNvPr>
        <xdr:cNvSpPr/>
      </xdr:nvSpPr>
      <xdr:spPr>
        <a:xfrm>
          <a:off x="1158875" y="14528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27</xdr:row>
      <xdr:rowOff>0</xdr:rowOff>
    </xdr:to>
    <xdr:sp macro="" textlink="">
      <xdr:nvSpPr>
        <xdr:cNvPr id="28" name="Shape 7">
          <a:extLst>
            <a:ext uri="{FF2B5EF4-FFF2-40B4-BE49-F238E27FC236}">
              <a16:creationId xmlns:a16="http://schemas.microsoft.com/office/drawing/2014/main" id="{B5C3D5F0-D16B-6C40-9FB2-655E916C1B66}"/>
            </a:ext>
          </a:extLst>
        </xdr:cNvPr>
        <xdr:cNvSpPr/>
      </xdr:nvSpPr>
      <xdr:spPr>
        <a:xfrm>
          <a:off x="1158875" y="14528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26</xdr:row>
      <xdr:rowOff>38100</xdr:rowOff>
    </xdr:to>
    <xdr:sp macro="" textlink="">
      <xdr:nvSpPr>
        <xdr:cNvPr id="29" name="Shape 7">
          <a:extLst>
            <a:ext uri="{FF2B5EF4-FFF2-40B4-BE49-F238E27FC236}">
              <a16:creationId xmlns:a16="http://schemas.microsoft.com/office/drawing/2014/main" id="{4CD819FA-811E-4B44-B16C-2104FEF452C9}"/>
            </a:ext>
          </a:extLst>
        </xdr:cNvPr>
        <xdr:cNvSpPr/>
      </xdr:nvSpPr>
      <xdr:spPr>
        <a:xfrm>
          <a:off x="1158875" y="14528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26</xdr:row>
      <xdr:rowOff>38100</xdr:rowOff>
    </xdr:to>
    <xdr:sp macro="" textlink="">
      <xdr:nvSpPr>
        <xdr:cNvPr id="30" name="Shape 7">
          <a:extLst>
            <a:ext uri="{FF2B5EF4-FFF2-40B4-BE49-F238E27FC236}">
              <a16:creationId xmlns:a16="http://schemas.microsoft.com/office/drawing/2014/main" id="{717FFE5E-AC1B-5746-99B8-2CA5A0F48040}"/>
            </a:ext>
          </a:extLst>
        </xdr:cNvPr>
        <xdr:cNvSpPr/>
      </xdr:nvSpPr>
      <xdr:spPr>
        <a:xfrm>
          <a:off x="1158875" y="14528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36</xdr:row>
      <xdr:rowOff>0</xdr:rowOff>
    </xdr:from>
    <xdr:to>
      <xdr:col>1</xdr:col>
      <xdr:colOff>714375</xdr:colOff>
      <xdr:row>36</xdr:row>
      <xdr:rowOff>38100</xdr:rowOff>
    </xdr:to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F9B622F5-82E7-7B4A-8AEF-CB0B2881E19D}"/>
            </a:ext>
          </a:extLst>
        </xdr:cNvPr>
        <xdr:cNvSpPr/>
      </xdr:nvSpPr>
      <xdr:spPr>
        <a:xfrm>
          <a:off x="1158875" y="20116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36</xdr:row>
      <xdr:rowOff>0</xdr:rowOff>
    </xdr:from>
    <xdr:to>
      <xdr:col>1</xdr:col>
      <xdr:colOff>714375</xdr:colOff>
      <xdr:row>36</xdr:row>
      <xdr:rowOff>38100</xdr:rowOff>
    </xdr:to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B0078EDA-0F80-4E42-829D-4C95EB9982D5}"/>
            </a:ext>
          </a:extLst>
        </xdr:cNvPr>
        <xdr:cNvSpPr/>
      </xdr:nvSpPr>
      <xdr:spPr>
        <a:xfrm>
          <a:off x="1158875" y="20116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42</xdr:row>
      <xdr:rowOff>38100</xdr:rowOff>
    </xdr:to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71852561-BEE2-C04F-A716-AB75AD2603D0}"/>
            </a:ext>
          </a:extLst>
        </xdr:cNvPr>
        <xdr:cNvSpPr/>
      </xdr:nvSpPr>
      <xdr:spPr>
        <a:xfrm>
          <a:off x="1158875" y="23469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42</xdr:row>
      <xdr:rowOff>38100</xdr:rowOff>
    </xdr:to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68A7C493-9E33-C34C-974C-342995C15426}"/>
            </a:ext>
          </a:extLst>
        </xdr:cNvPr>
        <xdr:cNvSpPr/>
      </xdr:nvSpPr>
      <xdr:spPr>
        <a:xfrm>
          <a:off x="1158875" y="23469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49</xdr:row>
      <xdr:rowOff>0</xdr:rowOff>
    </xdr:from>
    <xdr:to>
      <xdr:col>1</xdr:col>
      <xdr:colOff>714375</xdr:colOff>
      <xdr:row>49</xdr:row>
      <xdr:rowOff>38100</xdr:rowOff>
    </xdr:to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2C28DF25-C7EC-1B49-999B-0DD01693FA70}"/>
            </a:ext>
          </a:extLst>
        </xdr:cNvPr>
        <xdr:cNvSpPr/>
      </xdr:nvSpPr>
      <xdr:spPr>
        <a:xfrm>
          <a:off x="1158875" y="27381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49</xdr:row>
      <xdr:rowOff>0</xdr:rowOff>
    </xdr:from>
    <xdr:to>
      <xdr:col>1</xdr:col>
      <xdr:colOff>714375</xdr:colOff>
      <xdr:row>49</xdr:row>
      <xdr:rowOff>38100</xdr:rowOff>
    </xdr:to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63640DC4-D38A-ED4E-AFAF-8BA898F7B273}"/>
            </a:ext>
          </a:extLst>
        </xdr:cNvPr>
        <xdr:cNvSpPr/>
      </xdr:nvSpPr>
      <xdr:spPr>
        <a:xfrm>
          <a:off x="1158875" y="27381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49</xdr:row>
      <xdr:rowOff>0</xdr:rowOff>
    </xdr:from>
    <xdr:to>
      <xdr:col>1</xdr:col>
      <xdr:colOff>714375</xdr:colOff>
      <xdr:row>50</xdr:row>
      <xdr:rowOff>0</xdr:rowOff>
    </xdr:to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10121030-E355-534D-9E74-C6324ECF2F51}"/>
            </a:ext>
          </a:extLst>
        </xdr:cNvPr>
        <xdr:cNvSpPr/>
      </xdr:nvSpPr>
      <xdr:spPr>
        <a:xfrm>
          <a:off x="1158875" y="273812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49</xdr:row>
      <xdr:rowOff>0</xdr:rowOff>
    </xdr:from>
    <xdr:to>
      <xdr:col>1</xdr:col>
      <xdr:colOff>714375</xdr:colOff>
      <xdr:row>50</xdr:row>
      <xdr:rowOff>0</xdr:rowOff>
    </xdr:to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189990FF-FA0A-5441-A973-5803CE743B31}"/>
            </a:ext>
          </a:extLst>
        </xdr:cNvPr>
        <xdr:cNvSpPr/>
      </xdr:nvSpPr>
      <xdr:spPr>
        <a:xfrm>
          <a:off x="1158875" y="273812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39" name="Shape 7">
          <a:extLst>
            <a:ext uri="{FF2B5EF4-FFF2-40B4-BE49-F238E27FC236}">
              <a16:creationId xmlns:a16="http://schemas.microsoft.com/office/drawing/2014/main" id="{8FF56315-7468-AB4A-B9F4-6A32090D86CE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0" name="Shape 7">
          <a:extLst>
            <a:ext uri="{FF2B5EF4-FFF2-40B4-BE49-F238E27FC236}">
              <a16:creationId xmlns:a16="http://schemas.microsoft.com/office/drawing/2014/main" id="{A905324E-1665-9246-81AD-E6C64344F84C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50</xdr:row>
      <xdr:rowOff>0</xdr:rowOff>
    </xdr:from>
    <xdr:to>
      <xdr:col>1</xdr:col>
      <xdr:colOff>714375</xdr:colOff>
      <xdr:row>51</xdr:row>
      <xdr:rowOff>0</xdr:rowOff>
    </xdr:to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D48A3106-8AB7-FA4E-8C9E-8B18000DF62B}"/>
            </a:ext>
          </a:extLst>
        </xdr:cNvPr>
        <xdr:cNvSpPr/>
      </xdr:nvSpPr>
      <xdr:spPr>
        <a:xfrm>
          <a:off x="1158875" y="27940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50</xdr:row>
      <xdr:rowOff>0</xdr:rowOff>
    </xdr:from>
    <xdr:to>
      <xdr:col>1</xdr:col>
      <xdr:colOff>714375</xdr:colOff>
      <xdr:row>51</xdr:row>
      <xdr:rowOff>0</xdr:rowOff>
    </xdr:to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FA8394EF-9980-CF49-B5DF-8598822DBC89}"/>
            </a:ext>
          </a:extLst>
        </xdr:cNvPr>
        <xdr:cNvSpPr/>
      </xdr:nvSpPr>
      <xdr:spPr>
        <a:xfrm>
          <a:off x="1158875" y="27940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3" name="Shape 7">
          <a:extLst>
            <a:ext uri="{FF2B5EF4-FFF2-40B4-BE49-F238E27FC236}">
              <a16:creationId xmlns:a16="http://schemas.microsoft.com/office/drawing/2014/main" id="{C1406E63-4818-6F4D-875C-EBD4622F8179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4" name="Shape 7">
          <a:extLst>
            <a:ext uri="{FF2B5EF4-FFF2-40B4-BE49-F238E27FC236}">
              <a16:creationId xmlns:a16="http://schemas.microsoft.com/office/drawing/2014/main" id="{4334DDEA-88BF-7846-99E3-5404453ACEB6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5" name="Shape 7">
          <a:extLst>
            <a:ext uri="{FF2B5EF4-FFF2-40B4-BE49-F238E27FC236}">
              <a16:creationId xmlns:a16="http://schemas.microsoft.com/office/drawing/2014/main" id="{6D57B628-5AFB-1246-8950-BF2442455E2C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6" name="Shape 7">
          <a:extLst>
            <a:ext uri="{FF2B5EF4-FFF2-40B4-BE49-F238E27FC236}">
              <a16:creationId xmlns:a16="http://schemas.microsoft.com/office/drawing/2014/main" id="{B69273FC-FF7A-9041-BBEF-538F8B300417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7" name="Shape 7">
          <a:extLst>
            <a:ext uri="{FF2B5EF4-FFF2-40B4-BE49-F238E27FC236}">
              <a16:creationId xmlns:a16="http://schemas.microsoft.com/office/drawing/2014/main" id="{CAC8EA6E-9F57-2B40-8E5D-82B5531744AF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52</xdr:row>
      <xdr:rowOff>0</xdr:rowOff>
    </xdr:from>
    <xdr:to>
      <xdr:col>1</xdr:col>
      <xdr:colOff>714375</xdr:colOff>
      <xdr:row>53</xdr:row>
      <xdr:rowOff>38100</xdr:rowOff>
    </xdr:to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id="{2D413FDC-3215-A44D-ADF2-9D27E3C01F32}"/>
            </a:ext>
          </a:extLst>
        </xdr:cNvPr>
        <xdr:cNvSpPr/>
      </xdr:nvSpPr>
      <xdr:spPr>
        <a:xfrm>
          <a:off x="1158875" y="29057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50</xdr:row>
      <xdr:rowOff>0</xdr:rowOff>
    </xdr:from>
    <xdr:to>
      <xdr:col>1</xdr:col>
      <xdr:colOff>714375</xdr:colOff>
      <xdr:row>51</xdr:row>
      <xdr:rowOff>0</xdr:rowOff>
    </xdr:to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47BB41F9-A4F7-B649-94DA-F098B5B27F48}"/>
            </a:ext>
          </a:extLst>
        </xdr:cNvPr>
        <xdr:cNvSpPr/>
      </xdr:nvSpPr>
      <xdr:spPr>
        <a:xfrm>
          <a:off x="1158875" y="27940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5CD92F11-3C9B-C84D-B884-838D80AA8E6C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D771B2D5-07AB-7A4D-B420-DA2183595A7C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39B6DC95-10C5-414B-8822-ED749789F8D1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5693B86-C45C-5C47-8430-1BEFC49D55B2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11</xdr:row>
      <xdr:rowOff>0</xdr:rowOff>
    </xdr:from>
    <xdr:to>
      <xdr:col>1</xdr:col>
      <xdr:colOff>714375</xdr:colOff>
      <xdr:row>12</xdr:row>
      <xdr:rowOff>0</xdr:rowOff>
    </xdr:to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EF861960-2220-4141-AEB0-438F19247F5C}"/>
            </a:ext>
          </a:extLst>
        </xdr:cNvPr>
        <xdr:cNvSpPr/>
      </xdr:nvSpPr>
      <xdr:spPr>
        <a:xfrm>
          <a:off x="1158875" y="6146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11</xdr:row>
      <xdr:rowOff>0</xdr:rowOff>
    </xdr:from>
    <xdr:to>
      <xdr:col>1</xdr:col>
      <xdr:colOff>714375</xdr:colOff>
      <xdr:row>12</xdr:row>
      <xdr:rowOff>0</xdr:rowOff>
    </xdr:to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44A35BF4-3846-B944-B2DE-72A47CE3CC96}"/>
            </a:ext>
          </a:extLst>
        </xdr:cNvPr>
        <xdr:cNvSpPr/>
      </xdr:nvSpPr>
      <xdr:spPr>
        <a:xfrm>
          <a:off x="1158875" y="6146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11</xdr:row>
      <xdr:rowOff>0</xdr:rowOff>
    </xdr:from>
    <xdr:to>
      <xdr:col>1</xdr:col>
      <xdr:colOff>714375</xdr:colOff>
      <xdr:row>12</xdr:row>
      <xdr:rowOff>0</xdr:rowOff>
    </xdr:to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6121C303-C9DB-0341-9E14-1D829FE8D40C}"/>
            </a:ext>
          </a:extLst>
        </xdr:cNvPr>
        <xdr:cNvSpPr/>
      </xdr:nvSpPr>
      <xdr:spPr>
        <a:xfrm>
          <a:off x="1158875" y="6146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11</xdr:row>
      <xdr:rowOff>0</xdr:rowOff>
    </xdr:from>
    <xdr:to>
      <xdr:col>1</xdr:col>
      <xdr:colOff>714375</xdr:colOff>
      <xdr:row>12</xdr:row>
      <xdr:rowOff>0</xdr:rowOff>
    </xdr:to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3A88D978-6ECF-464B-A008-A3C8512105D0}"/>
            </a:ext>
          </a:extLst>
        </xdr:cNvPr>
        <xdr:cNvSpPr/>
      </xdr:nvSpPr>
      <xdr:spPr>
        <a:xfrm>
          <a:off x="1158875" y="6146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27</xdr:row>
      <xdr:rowOff>0</xdr:rowOff>
    </xdr:to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E545CFE1-D587-3846-8D53-7AF1B78575DD}"/>
            </a:ext>
          </a:extLst>
        </xdr:cNvPr>
        <xdr:cNvSpPr/>
      </xdr:nvSpPr>
      <xdr:spPr>
        <a:xfrm>
          <a:off x="1158875" y="14528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27</xdr:row>
      <xdr:rowOff>0</xdr:rowOff>
    </xdr:to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8DEAF690-817E-E24F-914C-4081EDE2A11E}"/>
            </a:ext>
          </a:extLst>
        </xdr:cNvPr>
        <xdr:cNvSpPr/>
      </xdr:nvSpPr>
      <xdr:spPr>
        <a:xfrm>
          <a:off x="1158875" y="14528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46</xdr:row>
      <xdr:rowOff>0</xdr:rowOff>
    </xdr:from>
    <xdr:to>
      <xdr:col>1</xdr:col>
      <xdr:colOff>714375</xdr:colOff>
      <xdr:row>46</xdr:row>
      <xdr:rowOff>38100</xdr:rowOff>
    </xdr:to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E6BF544F-863B-BA49-A0F1-BB67D6E0B880}"/>
            </a:ext>
          </a:extLst>
        </xdr:cNvPr>
        <xdr:cNvSpPr/>
      </xdr:nvSpPr>
      <xdr:spPr>
        <a:xfrm>
          <a:off x="1158875" y="2570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46</xdr:row>
      <xdr:rowOff>0</xdr:rowOff>
    </xdr:from>
    <xdr:to>
      <xdr:col>1</xdr:col>
      <xdr:colOff>714375</xdr:colOff>
      <xdr:row>46</xdr:row>
      <xdr:rowOff>38100</xdr:rowOff>
    </xdr:to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24D8B493-761B-8F4B-A99F-B0DBBAEF95F0}"/>
            </a:ext>
          </a:extLst>
        </xdr:cNvPr>
        <xdr:cNvSpPr/>
      </xdr:nvSpPr>
      <xdr:spPr>
        <a:xfrm>
          <a:off x="1158875" y="2570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50</xdr:row>
      <xdr:rowOff>0</xdr:rowOff>
    </xdr:from>
    <xdr:to>
      <xdr:col>1</xdr:col>
      <xdr:colOff>714375</xdr:colOff>
      <xdr:row>51</xdr:row>
      <xdr:rowOff>0</xdr:rowOff>
    </xdr:to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E0994F37-075D-CD40-BB86-04C71914475F}"/>
            </a:ext>
          </a:extLst>
        </xdr:cNvPr>
        <xdr:cNvSpPr/>
      </xdr:nvSpPr>
      <xdr:spPr>
        <a:xfrm>
          <a:off x="1158875" y="27940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50</xdr:row>
      <xdr:rowOff>0</xdr:rowOff>
    </xdr:from>
    <xdr:to>
      <xdr:col>1</xdr:col>
      <xdr:colOff>714375</xdr:colOff>
      <xdr:row>51</xdr:row>
      <xdr:rowOff>0</xdr:rowOff>
    </xdr:to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A5F26433-16F1-F84F-BF20-FA130D33FF03}"/>
            </a:ext>
          </a:extLst>
        </xdr:cNvPr>
        <xdr:cNvSpPr/>
      </xdr:nvSpPr>
      <xdr:spPr>
        <a:xfrm>
          <a:off x="1158875" y="27940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51</xdr:row>
      <xdr:rowOff>0</xdr:rowOff>
    </xdr:from>
    <xdr:to>
      <xdr:col>1</xdr:col>
      <xdr:colOff>714375</xdr:colOff>
      <xdr:row>51</xdr:row>
      <xdr:rowOff>38100</xdr:rowOff>
    </xdr:to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EC2ECF15-4816-0844-A824-C55E70B6348D}"/>
            </a:ext>
          </a:extLst>
        </xdr:cNvPr>
        <xdr:cNvSpPr/>
      </xdr:nvSpPr>
      <xdr:spPr>
        <a:xfrm>
          <a:off x="1158875" y="28498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51</xdr:row>
      <xdr:rowOff>0</xdr:rowOff>
    </xdr:from>
    <xdr:to>
      <xdr:col>1</xdr:col>
      <xdr:colOff>714375</xdr:colOff>
      <xdr:row>51</xdr:row>
      <xdr:rowOff>38100</xdr:rowOff>
    </xdr:to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22BD7BE9-3C97-3841-9669-9AB75B238019}"/>
            </a:ext>
          </a:extLst>
        </xdr:cNvPr>
        <xdr:cNvSpPr/>
      </xdr:nvSpPr>
      <xdr:spPr>
        <a:xfrm>
          <a:off x="1158875" y="28498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51</xdr:row>
      <xdr:rowOff>0</xdr:rowOff>
    </xdr:from>
    <xdr:to>
      <xdr:col>1</xdr:col>
      <xdr:colOff>714375</xdr:colOff>
      <xdr:row>51</xdr:row>
      <xdr:rowOff>38100</xdr:rowOff>
    </xdr:to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850B7BBC-17FB-2541-AE28-C0DEAD4FF68A}"/>
            </a:ext>
          </a:extLst>
        </xdr:cNvPr>
        <xdr:cNvSpPr/>
      </xdr:nvSpPr>
      <xdr:spPr>
        <a:xfrm>
          <a:off x="1158875" y="28498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7DE09FE-6934-1542-9FBF-F93290BE11C3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5E606DF5-29D9-154B-A0C5-4FEFD62A02B3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2E3A3FE8-B270-084A-A1BE-945644406924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6CC92AE7-3BAC-1F4D-959B-1FEA87DBC0AA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C473E5F4-22A2-F64D-8B0F-692C0A5BC6B6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5A1A1055-D48F-414D-9082-FE045B510318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953FA141-FA12-4A48-AC52-84DAA2B3FB37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38100</xdr:rowOff>
    </xdr:to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3D3BB729-89AE-7840-A7B9-710EEA14DD6F}"/>
            </a:ext>
          </a:extLst>
        </xdr:cNvPr>
        <xdr:cNvSpPr/>
      </xdr:nvSpPr>
      <xdr:spPr>
        <a:xfrm>
          <a:off x="1158875" y="156464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38100</xdr:rowOff>
    </xdr:to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988A9E9F-8338-4244-807D-FAE0E08D826F}"/>
            </a:ext>
          </a:extLst>
        </xdr:cNvPr>
        <xdr:cNvSpPr/>
      </xdr:nvSpPr>
      <xdr:spPr>
        <a:xfrm>
          <a:off x="1158875" y="156464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42</xdr:row>
      <xdr:rowOff>38100</xdr:rowOff>
    </xdr:to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4F6725DF-4932-5642-84FD-E1A0EC3F1FE3}"/>
            </a:ext>
          </a:extLst>
        </xdr:cNvPr>
        <xdr:cNvSpPr/>
      </xdr:nvSpPr>
      <xdr:spPr>
        <a:xfrm>
          <a:off x="1158875" y="23469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42</xdr:row>
      <xdr:rowOff>38100</xdr:rowOff>
    </xdr:to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68524C20-AF53-634F-B097-A0CBD864477D}"/>
            </a:ext>
          </a:extLst>
        </xdr:cNvPr>
        <xdr:cNvSpPr/>
      </xdr:nvSpPr>
      <xdr:spPr>
        <a:xfrm>
          <a:off x="1158875" y="23469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40</xdr:row>
      <xdr:rowOff>0</xdr:rowOff>
    </xdr:from>
    <xdr:to>
      <xdr:col>1</xdr:col>
      <xdr:colOff>714375</xdr:colOff>
      <xdr:row>41</xdr:row>
      <xdr:rowOff>38100</xdr:rowOff>
    </xdr:to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D3B31C38-C4DC-8B41-9D74-806AC13C5269}"/>
            </a:ext>
          </a:extLst>
        </xdr:cNvPr>
        <xdr:cNvSpPr/>
      </xdr:nvSpPr>
      <xdr:spPr>
        <a:xfrm>
          <a:off x="1158875" y="223520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B5B9D55B-BAD7-1348-8814-8536AFB85976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A4EDAA93-AA78-F440-99F3-92B8263D5DB1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F0601E7A-6A8B-A343-838B-94D9CC9FA563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2FB29E2B-76A7-254A-91CE-41C2987B08D9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22</xdr:row>
      <xdr:rowOff>0</xdr:rowOff>
    </xdr:to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5BBD46D6-C48D-9044-997F-95860D19933F}"/>
            </a:ext>
          </a:extLst>
        </xdr:cNvPr>
        <xdr:cNvSpPr/>
      </xdr:nvSpPr>
      <xdr:spPr>
        <a:xfrm>
          <a:off x="1158875" y="11734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22</xdr:row>
      <xdr:rowOff>0</xdr:rowOff>
    </xdr:to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99E2297C-8A75-EF41-BF63-7C898BF52B0B}"/>
            </a:ext>
          </a:extLst>
        </xdr:cNvPr>
        <xdr:cNvSpPr/>
      </xdr:nvSpPr>
      <xdr:spPr>
        <a:xfrm>
          <a:off x="1158875" y="11734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22</xdr:row>
      <xdr:rowOff>0</xdr:rowOff>
    </xdr:to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4E78CFE1-E250-814C-964E-43C5AF2066CB}"/>
            </a:ext>
          </a:extLst>
        </xdr:cNvPr>
        <xdr:cNvSpPr/>
      </xdr:nvSpPr>
      <xdr:spPr>
        <a:xfrm>
          <a:off x="1158875" y="11734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22</xdr:row>
      <xdr:rowOff>0</xdr:rowOff>
    </xdr:to>
    <xdr:sp macro="" textlink="">
      <xdr:nvSpPr>
        <xdr:cNvPr id="86" name="Shape 4">
          <a:extLst>
            <a:ext uri="{FF2B5EF4-FFF2-40B4-BE49-F238E27FC236}">
              <a16:creationId xmlns:a16="http://schemas.microsoft.com/office/drawing/2014/main" id="{ABF2B93E-C2DB-1A41-8211-BC2C46FCAC4C}"/>
            </a:ext>
          </a:extLst>
        </xdr:cNvPr>
        <xdr:cNvSpPr/>
      </xdr:nvSpPr>
      <xdr:spPr>
        <a:xfrm>
          <a:off x="1158875" y="11734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A36295A6-B716-D944-8725-0ADDDB155C6E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D9DE120B-29C2-DE47-BED6-7D3898F03A3A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40587999-1D22-DE4B-9E0C-8BCD3F965D3F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5E7A647B-9C7D-CC41-8A9C-6797FD20F9ED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200025</xdr:rowOff>
    </xdr:to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65DA850B-1DF0-F14A-B6AF-39F494F46CB4}"/>
            </a:ext>
          </a:extLst>
        </xdr:cNvPr>
        <xdr:cNvSpPr/>
      </xdr:nvSpPr>
      <xdr:spPr>
        <a:xfrm>
          <a:off x="1130300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28</xdr:row>
      <xdr:rowOff>0</xdr:rowOff>
    </xdr:from>
    <xdr:to>
      <xdr:col>1</xdr:col>
      <xdr:colOff>714375</xdr:colOff>
      <xdr:row>28</xdr:row>
      <xdr:rowOff>200025</xdr:rowOff>
    </xdr:to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296BBCC9-8FB4-B74E-93BC-2B17B76AD245}"/>
            </a:ext>
          </a:extLst>
        </xdr:cNvPr>
        <xdr:cNvSpPr/>
      </xdr:nvSpPr>
      <xdr:spPr>
        <a:xfrm>
          <a:off x="1158875" y="156464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</xdr:row>
      <xdr:rowOff>0</xdr:rowOff>
    </xdr:from>
    <xdr:to>
      <xdr:col>1</xdr:col>
      <xdr:colOff>714375</xdr:colOff>
      <xdr:row>4</xdr:row>
      <xdr:rowOff>200025</xdr:rowOff>
    </xdr:to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37596294-AB5C-9142-944B-C1123185023E}"/>
            </a:ext>
          </a:extLst>
        </xdr:cNvPr>
        <xdr:cNvSpPr/>
      </xdr:nvSpPr>
      <xdr:spPr>
        <a:xfrm>
          <a:off x="1158875" y="22352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</xdr:row>
      <xdr:rowOff>0</xdr:rowOff>
    </xdr:from>
    <xdr:to>
      <xdr:col>1</xdr:col>
      <xdr:colOff>714375</xdr:colOff>
      <xdr:row>4</xdr:row>
      <xdr:rowOff>200025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7DC2AFFA-AA09-0D49-A84F-9B02DFAA6A0B}"/>
            </a:ext>
          </a:extLst>
        </xdr:cNvPr>
        <xdr:cNvSpPr/>
      </xdr:nvSpPr>
      <xdr:spPr>
        <a:xfrm>
          <a:off x="1158875" y="22352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</xdr:row>
      <xdr:rowOff>0</xdr:rowOff>
    </xdr:from>
    <xdr:to>
      <xdr:col>1</xdr:col>
      <xdr:colOff>714375</xdr:colOff>
      <xdr:row>4</xdr:row>
      <xdr:rowOff>200025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C5B1C313-727C-7E42-9071-EBC3592C46D9}"/>
            </a:ext>
          </a:extLst>
        </xdr:cNvPr>
        <xdr:cNvSpPr/>
      </xdr:nvSpPr>
      <xdr:spPr>
        <a:xfrm>
          <a:off x="1158875" y="22352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</xdr:row>
      <xdr:rowOff>0</xdr:rowOff>
    </xdr:from>
    <xdr:to>
      <xdr:col>1</xdr:col>
      <xdr:colOff>714375</xdr:colOff>
      <xdr:row>4</xdr:row>
      <xdr:rowOff>200025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E08D3883-90C0-A54D-8165-5AC8335279C1}"/>
            </a:ext>
          </a:extLst>
        </xdr:cNvPr>
        <xdr:cNvSpPr/>
      </xdr:nvSpPr>
      <xdr:spPr>
        <a:xfrm>
          <a:off x="1158875" y="22352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D695C362-B1BB-4745-BB07-BAAE4E36E832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2E12ADCA-5087-AC4E-9B96-CECBC859B0F5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AF1459E7-02B7-6B42-9837-D63A804F1415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403DB189-70B0-4546-930C-4DD2B6787ABB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21E77D2A-3115-774E-B453-17C1B3C39F05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102" name="Shape 4">
          <a:extLst>
            <a:ext uri="{FF2B5EF4-FFF2-40B4-BE49-F238E27FC236}">
              <a16:creationId xmlns:a16="http://schemas.microsoft.com/office/drawing/2014/main" id="{B5CC1F94-4891-5244-986F-31C3F14F0B30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34DA3B2A-DAA3-3344-92AE-DBC65CF68E35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8</xdr:row>
      <xdr:rowOff>0</xdr:rowOff>
    </xdr:from>
    <xdr:to>
      <xdr:col>1</xdr:col>
      <xdr:colOff>714375</xdr:colOff>
      <xdr:row>9</xdr:row>
      <xdr:rowOff>0</xdr:rowOff>
    </xdr:to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33B6AC8B-AAD8-284F-90E5-3672E2C91898}"/>
            </a:ext>
          </a:extLst>
        </xdr:cNvPr>
        <xdr:cNvSpPr/>
      </xdr:nvSpPr>
      <xdr:spPr>
        <a:xfrm>
          <a:off x="1158875" y="4470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42</xdr:row>
      <xdr:rowOff>38100</xdr:rowOff>
    </xdr:to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A461560-E69F-7147-B059-7F4BA5CED342}"/>
            </a:ext>
          </a:extLst>
        </xdr:cNvPr>
        <xdr:cNvSpPr/>
      </xdr:nvSpPr>
      <xdr:spPr>
        <a:xfrm>
          <a:off x="1158875" y="23469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42</xdr:row>
      <xdr:rowOff>38100</xdr:rowOff>
    </xdr:to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0D2A85C4-E569-BE4A-AC06-92752FC4D193}"/>
            </a:ext>
          </a:extLst>
        </xdr:cNvPr>
        <xdr:cNvSpPr/>
      </xdr:nvSpPr>
      <xdr:spPr>
        <a:xfrm>
          <a:off x="1158875" y="23469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13</xdr:row>
      <xdr:rowOff>0</xdr:rowOff>
    </xdr:from>
    <xdr:to>
      <xdr:col>1</xdr:col>
      <xdr:colOff>714375</xdr:colOff>
      <xdr:row>13</xdr:row>
      <xdr:rowOff>38100</xdr:rowOff>
    </xdr:to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2C5C198B-10F2-CF47-A340-1DD7BDE024D9}"/>
            </a:ext>
          </a:extLst>
        </xdr:cNvPr>
        <xdr:cNvSpPr/>
      </xdr:nvSpPr>
      <xdr:spPr>
        <a:xfrm>
          <a:off x="1158875" y="72644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13</xdr:row>
      <xdr:rowOff>0</xdr:rowOff>
    </xdr:from>
    <xdr:to>
      <xdr:col>1</xdr:col>
      <xdr:colOff>714375</xdr:colOff>
      <xdr:row>13</xdr:row>
      <xdr:rowOff>38100</xdr:rowOff>
    </xdr:to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61D48715-F7A1-EA4A-98D7-9651C768DEAF}"/>
            </a:ext>
          </a:extLst>
        </xdr:cNvPr>
        <xdr:cNvSpPr/>
      </xdr:nvSpPr>
      <xdr:spPr>
        <a:xfrm>
          <a:off x="1158875" y="72644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13</xdr:row>
      <xdr:rowOff>0</xdr:rowOff>
    </xdr:from>
    <xdr:to>
      <xdr:col>1</xdr:col>
      <xdr:colOff>714375</xdr:colOff>
      <xdr:row>13</xdr:row>
      <xdr:rowOff>38100</xdr:rowOff>
    </xdr:to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2DCD343-5BF5-7440-AFA9-52A1E010B3F5}"/>
            </a:ext>
          </a:extLst>
        </xdr:cNvPr>
        <xdr:cNvSpPr/>
      </xdr:nvSpPr>
      <xdr:spPr>
        <a:xfrm>
          <a:off x="1158875" y="72644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6543D48F-162B-2340-B56F-5E16C01DEB4A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20</xdr:row>
      <xdr:rowOff>0</xdr:rowOff>
    </xdr:from>
    <xdr:to>
      <xdr:col>1</xdr:col>
      <xdr:colOff>714375</xdr:colOff>
      <xdr:row>20</xdr:row>
      <xdr:rowOff>38100</xdr:rowOff>
    </xdr:to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99A4BE4C-4399-E548-8810-A622270EE2BA}"/>
            </a:ext>
          </a:extLst>
        </xdr:cNvPr>
        <xdr:cNvSpPr/>
      </xdr:nvSpPr>
      <xdr:spPr>
        <a:xfrm>
          <a:off x="1158875" y="11176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21</xdr:row>
      <xdr:rowOff>38100</xdr:rowOff>
    </xdr:to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B2AE6294-DF3E-D041-97DD-EA1DEE527C04}"/>
            </a:ext>
          </a:extLst>
        </xdr:cNvPr>
        <xdr:cNvSpPr/>
      </xdr:nvSpPr>
      <xdr:spPr>
        <a:xfrm>
          <a:off x="1158875" y="1173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21</xdr:row>
      <xdr:rowOff>38100</xdr:rowOff>
    </xdr:to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AFBBDBED-CA02-BC40-AFAF-30AE3376EECE}"/>
            </a:ext>
          </a:extLst>
        </xdr:cNvPr>
        <xdr:cNvSpPr/>
      </xdr:nvSpPr>
      <xdr:spPr>
        <a:xfrm>
          <a:off x="1158875" y="1173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21</xdr:row>
      <xdr:rowOff>38100</xdr:rowOff>
    </xdr:to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37FE1488-5FB5-B54A-9D13-0138D94467D0}"/>
            </a:ext>
          </a:extLst>
        </xdr:cNvPr>
        <xdr:cNvSpPr/>
      </xdr:nvSpPr>
      <xdr:spPr>
        <a:xfrm>
          <a:off x="1158875" y="1173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21</xdr:row>
      <xdr:rowOff>38100</xdr:rowOff>
    </xdr:to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E6DF82F6-DF96-0F49-BFDC-7AB5E1AED201}"/>
            </a:ext>
          </a:extLst>
        </xdr:cNvPr>
        <xdr:cNvSpPr/>
      </xdr:nvSpPr>
      <xdr:spPr>
        <a:xfrm>
          <a:off x="1158875" y="1173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21</xdr:row>
      <xdr:rowOff>38100</xdr:rowOff>
    </xdr:to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8A714ED2-9B8E-904F-BF19-6FEF63BF5F79}"/>
            </a:ext>
          </a:extLst>
        </xdr:cNvPr>
        <xdr:cNvSpPr/>
      </xdr:nvSpPr>
      <xdr:spPr>
        <a:xfrm>
          <a:off x="1158875" y="1173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21</xdr:row>
      <xdr:rowOff>0</xdr:rowOff>
    </xdr:from>
    <xdr:to>
      <xdr:col>1</xdr:col>
      <xdr:colOff>714375</xdr:colOff>
      <xdr:row>21</xdr:row>
      <xdr:rowOff>38100</xdr:rowOff>
    </xdr:to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7AA07A1B-71EF-9441-B431-4E76A7501FB7}"/>
            </a:ext>
          </a:extLst>
        </xdr:cNvPr>
        <xdr:cNvSpPr/>
      </xdr:nvSpPr>
      <xdr:spPr>
        <a:xfrm>
          <a:off x="1158875" y="117348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24</xdr:row>
      <xdr:rowOff>0</xdr:rowOff>
    </xdr:from>
    <xdr:to>
      <xdr:col>1</xdr:col>
      <xdr:colOff>714375</xdr:colOff>
      <xdr:row>24</xdr:row>
      <xdr:rowOff>38100</xdr:rowOff>
    </xdr:to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A44DF232-69AE-D645-A7EA-BE784F524C0F}"/>
            </a:ext>
          </a:extLst>
        </xdr:cNvPr>
        <xdr:cNvSpPr/>
      </xdr:nvSpPr>
      <xdr:spPr>
        <a:xfrm>
          <a:off x="1158875" y="13411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24</xdr:row>
      <xdr:rowOff>0</xdr:rowOff>
    </xdr:from>
    <xdr:to>
      <xdr:col>1</xdr:col>
      <xdr:colOff>714375</xdr:colOff>
      <xdr:row>24</xdr:row>
      <xdr:rowOff>38100</xdr:rowOff>
    </xdr:to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C83464BB-4797-F045-99AC-7E9D3E2A3829}"/>
            </a:ext>
          </a:extLst>
        </xdr:cNvPr>
        <xdr:cNvSpPr/>
      </xdr:nvSpPr>
      <xdr:spPr>
        <a:xfrm>
          <a:off x="1158875" y="13411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38100</xdr:rowOff>
    </xdr:to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33F8D2D2-F788-1B40-94CC-CC225E262826}"/>
            </a:ext>
          </a:extLst>
        </xdr:cNvPr>
        <xdr:cNvSpPr/>
      </xdr:nvSpPr>
      <xdr:spPr>
        <a:xfrm>
          <a:off x="1158875" y="15087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38100</xdr:rowOff>
    </xdr:to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F4CA18EC-0D50-6A43-90A7-EFF86C36BC24}"/>
            </a:ext>
          </a:extLst>
        </xdr:cNvPr>
        <xdr:cNvSpPr/>
      </xdr:nvSpPr>
      <xdr:spPr>
        <a:xfrm>
          <a:off x="1158875" y="15087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38100</xdr:rowOff>
    </xdr:to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AFE57F4F-7CC9-CF4C-861D-53E5AE15E8CC}"/>
            </a:ext>
          </a:extLst>
        </xdr:cNvPr>
        <xdr:cNvSpPr/>
      </xdr:nvSpPr>
      <xdr:spPr>
        <a:xfrm>
          <a:off x="1158875" y="15087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38100</xdr:rowOff>
    </xdr:to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ABF5E448-56A7-164F-B33D-93E07B4A8065}"/>
            </a:ext>
          </a:extLst>
        </xdr:cNvPr>
        <xdr:cNvSpPr/>
      </xdr:nvSpPr>
      <xdr:spPr>
        <a:xfrm>
          <a:off x="1158875" y="150876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200025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8474D40D-A065-994B-9CC0-65F77711293A}"/>
            </a:ext>
          </a:extLst>
        </xdr:cNvPr>
        <xdr:cNvSpPr/>
      </xdr:nvSpPr>
      <xdr:spPr>
        <a:xfrm>
          <a:off x="1158875" y="1508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200025</xdr:rowOff>
    </xdr:to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11215DC1-C561-3644-ABCF-765C551690B7}"/>
            </a:ext>
          </a:extLst>
        </xdr:cNvPr>
        <xdr:cNvSpPr/>
      </xdr:nvSpPr>
      <xdr:spPr>
        <a:xfrm>
          <a:off x="1158875" y="1508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200025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FDE1F73A-B69C-7D48-9F39-F55F0BD3BA81}"/>
            </a:ext>
          </a:extLst>
        </xdr:cNvPr>
        <xdr:cNvSpPr/>
      </xdr:nvSpPr>
      <xdr:spPr>
        <a:xfrm>
          <a:off x="1158875" y="1508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27</xdr:row>
      <xdr:rowOff>0</xdr:rowOff>
    </xdr:from>
    <xdr:to>
      <xdr:col>1</xdr:col>
      <xdr:colOff>714375</xdr:colOff>
      <xdr:row>27</xdr:row>
      <xdr:rowOff>200025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7A9C7E61-530D-254A-B15D-B23260357A51}"/>
            </a:ext>
          </a:extLst>
        </xdr:cNvPr>
        <xdr:cNvSpPr/>
      </xdr:nvSpPr>
      <xdr:spPr>
        <a:xfrm>
          <a:off x="1158875" y="150876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15</xdr:row>
      <xdr:rowOff>0</xdr:rowOff>
    </xdr:from>
    <xdr:to>
      <xdr:col>1</xdr:col>
      <xdr:colOff>714375</xdr:colOff>
      <xdr:row>16</xdr:row>
      <xdr:rowOff>0</xdr:rowOff>
    </xdr:to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E9F459E4-41D4-2A4C-8A5D-0E3DA5B4A692}"/>
            </a:ext>
          </a:extLst>
        </xdr:cNvPr>
        <xdr:cNvSpPr/>
      </xdr:nvSpPr>
      <xdr:spPr>
        <a:xfrm>
          <a:off x="1158875" y="8382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15</xdr:row>
      <xdr:rowOff>0</xdr:rowOff>
    </xdr:from>
    <xdr:to>
      <xdr:col>1</xdr:col>
      <xdr:colOff>714375</xdr:colOff>
      <xdr:row>16</xdr:row>
      <xdr:rowOff>0</xdr:rowOff>
    </xdr:to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3B84B510-F74C-224A-B938-8206D8108F38}"/>
            </a:ext>
          </a:extLst>
        </xdr:cNvPr>
        <xdr:cNvSpPr/>
      </xdr:nvSpPr>
      <xdr:spPr>
        <a:xfrm>
          <a:off x="1158875" y="83820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27</xdr:row>
      <xdr:rowOff>0</xdr:rowOff>
    </xdr:to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1508926-D4A5-EC47-AD73-C2D72C5D66A1}"/>
            </a:ext>
          </a:extLst>
        </xdr:cNvPr>
        <xdr:cNvSpPr/>
      </xdr:nvSpPr>
      <xdr:spPr>
        <a:xfrm>
          <a:off x="1158875" y="14528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26</xdr:row>
      <xdr:rowOff>0</xdr:rowOff>
    </xdr:from>
    <xdr:to>
      <xdr:col>1</xdr:col>
      <xdr:colOff>714375</xdr:colOff>
      <xdr:row>27</xdr:row>
      <xdr:rowOff>0</xdr:rowOff>
    </xdr:to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62D92DCD-5637-F04D-84F0-28A31D5A36ED}"/>
            </a:ext>
          </a:extLst>
        </xdr:cNvPr>
        <xdr:cNvSpPr/>
      </xdr:nvSpPr>
      <xdr:spPr>
        <a:xfrm>
          <a:off x="1158875" y="14528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34</xdr:row>
      <xdr:rowOff>0</xdr:rowOff>
    </xdr:from>
    <xdr:to>
      <xdr:col>1</xdr:col>
      <xdr:colOff>714375</xdr:colOff>
      <xdr:row>35</xdr:row>
      <xdr:rowOff>0</xdr:rowOff>
    </xdr:to>
    <xdr:sp macro="" textlink="">
      <xdr:nvSpPr>
        <xdr:cNvPr id="132" name="Shape 4">
          <a:extLst>
            <a:ext uri="{FF2B5EF4-FFF2-40B4-BE49-F238E27FC236}">
              <a16:creationId xmlns:a16="http://schemas.microsoft.com/office/drawing/2014/main" id="{2A472376-DFD6-EE4F-8492-75D5691D43B3}"/>
            </a:ext>
          </a:extLst>
        </xdr:cNvPr>
        <xdr:cNvSpPr/>
      </xdr:nvSpPr>
      <xdr:spPr>
        <a:xfrm>
          <a:off x="1158875" y="189992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34</xdr:row>
      <xdr:rowOff>0</xdr:rowOff>
    </xdr:from>
    <xdr:to>
      <xdr:col>1</xdr:col>
      <xdr:colOff>714375</xdr:colOff>
      <xdr:row>35</xdr:row>
      <xdr:rowOff>0</xdr:rowOff>
    </xdr:to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88F6C283-8926-7A42-A42E-879E4C6C0E4E}"/>
            </a:ext>
          </a:extLst>
        </xdr:cNvPr>
        <xdr:cNvSpPr/>
      </xdr:nvSpPr>
      <xdr:spPr>
        <a:xfrm>
          <a:off x="1158875" y="189992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34</xdr:row>
      <xdr:rowOff>0</xdr:rowOff>
    </xdr:from>
    <xdr:to>
      <xdr:col>1</xdr:col>
      <xdr:colOff>714375</xdr:colOff>
      <xdr:row>35</xdr:row>
      <xdr:rowOff>0</xdr:rowOff>
    </xdr:to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8C9A9790-8F78-5041-AB03-3EF9A99B1FB1}"/>
            </a:ext>
          </a:extLst>
        </xdr:cNvPr>
        <xdr:cNvSpPr/>
      </xdr:nvSpPr>
      <xdr:spPr>
        <a:xfrm>
          <a:off x="1158875" y="189992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41</xdr:row>
      <xdr:rowOff>0</xdr:rowOff>
    </xdr:from>
    <xdr:to>
      <xdr:col>1</xdr:col>
      <xdr:colOff>714375</xdr:colOff>
      <xdr:row>42</xdr:row>
      <xdr:rowOff>0</xdr:rowOff>
    </xdr:to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5B22DFEE-3914-CC4D-98F3-BF6AEA3C88BD}"/>
            </a:ext>
          </a:extLst>
        </xdr:cNvPr>
        <xdr:cNvSpPr/>
      </xdr:nvSpPr>
      <xdr:spPr>
        <a:xfrm>
          <a:off x="1158875" y="229108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43</xdr:row>
      <xdr:rowOff>38100</xdr:rowOff>
    </xdr:to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4060DF25-C755-6E42-9831-7AFC89E15E38}"/>
            </a:ext>
          </a:extLst>
        </xdr:cNvPr>
        <xdr:cNvSpPr/>
      </xdr:nvSpPr>
      <xdr:spPr>
        <a:xfrm>
          <a:off x="1158875" y="23469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43</xdr:row>
      <xdr:rowOff>38100</xdr:rowOff>
    </xdr:to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A554885A-6CAC-C640-AD4E-3C32501DD2A2}"/>
            </a:ext>
          </a:extLst>
        </xdr:cNvPr>
        <xdr:cNvSpPr/>
      </xdr:nvSpPr>
      <xdr:spPr>
        <a:xfrm>
          <a:off x="1158875" y="23469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43</xdr:row>
      <xdr:rowOff>38100</xdr:rowOff>
    </xdr:to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559CCF4F-0732-B24F-8458-2F70EC4344A3}"/>
            </a:ext>
          </a:extLst>
        </xdr:cNvPr>
        <xdr:cNvSpPr/>
      </xdr:nvSpPr>
      <xdr:spPr>
        <a:xfrm>
          <a:off x="1158875" y="23469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43</xdr:row>
      <xdr:rowOff>38100</xdr:rowOff>
    </xdr:to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9D995587-5ECC-B147-B608-3322C389DA3E}"/>
            </a:ext>
          </a:extLst>
        </xdr:cNvPr>
        <xdr:cNvSpPr/>
      </xdr:nvSpPr>
      <xdr:spPr>
        <a:xfrm>
          <a:off x="1158875" y="23469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43</xdr:row>
      <xdr:rowOff>38100</xdr:rowOff>
    </xdr:to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9DA1714F-1966-8D44-8881-719FF76B8BBC}"/>
            </a:ext>
          </a:extLst>
        </xdr:cNvPr>
        <xdr:cNvSpPr/>
      </xdr:nvSpPr>
      <xdr:spPr>
        <a:xfrm>
          <a:off x="1158875" y="23469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42</xdr:row>
      <xdr:rowOff>0</xdr:rowOff>
    </xdr:from>
    <xdr:to>
      <xdr:col>1</xdr:col>
      <xdr:colOff>714375</xdr:colOff>
      <xdr:row>43</xdr:row>
      <xdr:rowOff>38100</xdr:rowOff>
    </xdr:to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49547D0E-1E99-6C40-8946-E618576F07AE}"/>
            </a:ext>
          </a:extLst>
        </xdr:cNvPr>
        <xdr:cNvSpPr/>
      </xdr:nvSpPr>
      <xdr:spPr>
        <a:xfrm>
          <a:off x="1158875" y="234696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28B17813-3A01-C947-83F2-572296EA7126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D53B7D5B-142B-3A43-A02C-F5098B7122D3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4" name="Shape 4">
          <a:extLst>
            <a:ext uri="{FF2B5EF4-FFF2-40B4-BE49-F238E27FC236}">
              <a16:creationId xmlns:a16="http://schemas.microsoft.com/office/drawing/2014/main" id="{D5A742FB-2569-974B-B298-67D28D727C7B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EDABFB1C-A54A-E942-B9C1-B899EF80A57E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6" name="Shape 4">
          <a:extLst>
            <a:ext uri="{FF2B5EF4-FFF2-40B4-BE49-F238E27FC236}">
              <a16:creationId xmlns:a16="http://schemas.microsoft.com/office/drawing/2014/main" id="{AA5AAC1B-419D-3F4B-89E5-DD1AC288755A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5484361E-52B5-BF4E-BFC4-879E9970BAE3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8" name="Shape 4">
          <a:extLst>
            <a:ext uri="{FF2B5EF4-FFF2-40B4-BE49-F238E27FC236}">
              <a16:creationId xmlns:a16="http://schemas.microsoft.com/office/drawing/2014/main" id="{5A1D3FD7-5392-934B-8282-C8475E6157D5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53</xdr:row>
      <xdr:rowOff>0</xdr:rowOff>
    </xdr:from>
    <xdr:to>
      <xdr:col>1</xdr:col>
      <xdr:colOff>714375</xdr:colOff>
      <xdr:row>54</xdr:row>
      <xdr:rowOff>0</xdr:rowOff>
    </xdr:to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EF20E3A0-F794-2542-8552-C7BDE86B93F3}"/>
            </a:ext>
          </a:extLst>
        </xdr:cNvPr>
        <xdr:cNvSpPr/>
      </xdr:nvSpPr>
      <xdr:spPr>
        <a:xfrm>
          <a:off x="1158875" y="29616400"/>
          <a:ext cx="76200" cy="558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381000</xdr:rowOff>
    </xdr:to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FCBBBAF-9BD7-7449-AA3A-A7D00A38CC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85100" cy="652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381000</xdr:rowOff>
    </xdr:to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7CE1FF0-AB03-8346-A663-C62C124757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85100" cy="652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381000</xdr:rowOff>
    </xdr:to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C9E3E5F3-D003-394F-BBFF-E9039D6039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85100" cy="652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381000</xdr:rowOff>
    </xdr:to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A85D19F8-1318-2046-9C07-4276A1041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85100" cy="652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638175</xdr:colOff>
      <xdr:row>25</xdr:row>
      <xdr:rowOff>0</xdr:rowOff>
    </xdr:from>
    <xdr:to>
      <xdr:col>1</xdr:col>
      <xdr:colOff>714375</xdr:colOff>
      <xdr:row>25</xdr:row>
      <xdr:rowOff>38100</xdr:rowOff>
    </xdr:to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1378CEC9-29AE-4541-8CCE-567A7CE10BED}"/>
            </a:ext>
          </a:extLst>
        </xdr:cNvPr>
        <xdr:cNvSpPr/>
      </xdr:nvSpPr>
      <xdr:spPr>
        <a:xfrm>
          <a:off x="1158875" y="13970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25</xdr:row>
      <xdr:rowOff>0</xdr:rowOff>
    </xdr:from>
    <xdr:to>
      <xdr:col>1</xdr:col>
      <xdr:colOff>714375</xdr:colOff>
      <xdr:row>25</xdr:row>
      <xdr:rowOff>38100</xdr:rowOff>
    </xdr:to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0B9E8CDB-3C51-524B-BCAA-9DAB35322A5B}"/>
            </a:ext>
          </a:extLst>
        </xdr:cNvPr>
        <xdr:cNvSpPr/>
      </xdr:nvSpPr>
      <xdr:spPr>
        <a:xfrm>
          <a:off x="1158875" y="13970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25</xdr:row>
      <xdr:rowOff>0</xdr:rowOff>
    </xdr:from>
    <xdr:to>
      <xdr:col>1</xdr:col>
      <xdr:colOff>714375</xdr:colOff>
      <xdr:row>25</xdr:row>
      <xdr:rowOff>38100</xdr:rowOff>
    </xdr:to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47862773-3956-BB40-B036-F83AEE90E36A}"/>
            </a:ext>
          </a:extLst>
        </xdr:cNvPr>
        <xdr:cNvSpPr/>
      </xdr:nvSpPr>
      <xdr:spPr>
        <a:xfrm>
          <a:off x="1158875" y="13970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25</xdr:row>
      <xdr:rowOff>0</xdr:rowOff>
    </xdr:from>
    <xdr:to>
      <xdr:col>1</xdr:col>
      <xdr:colOff>714375</xdr:colOff>
      <xdr:row>25</xdr:row>
      <xdr:rowOff>38100</xdr:rowOff>
    </xdr:to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0103455F-9ABD-ED47-879E-D94C50DFD22C}"/>
            </a:ext>
          </a:extLst>
        </xdr:cNvPr>
        <xdr:cNvSpPr/>
      </xdr:nvSpPr>
      <xdr:spPr>
        <a:xfrm>
          <a:off x="1158875" y="139700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44</xdr:row>
      <xdr:rowOff>38100</xdr:rowOff>
    </xdr:to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3A76C28A-7679-4549-AFCC-FA64429D3F57}"/>
            </a:ext>
          </a:extLst>
        </xdr:cNvPr>
        <xdr:cNvSpPr/>
      </xdr:nvSpPr>
      <xdr:spPr>
        <a:xfrm>
          <a:off x="1158875" y="2458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44</xdr:row>
      <xdr:rowOff>38100</xdr:rowOff>
    </xdr:to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A4546391-65F8-5447-B92B-9BCEC4F35222}"/>
            </a:ext>
          </a:extLst>
        </xdr:cNvPr>
        <xdr:cNvSpPr/>
      </xdr:nvSpPr>
      <xdr:spPr>
        <a:xfrm>
          <a:off x="1158875" y="2458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44</xdr:row>
      <xdr:rowOff>38100</xdr:rowOff>
    </xdr:to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417B5396-0AE9-3241-A975-D37EEE82BE9F}"/>
            </a:ext>
          </a:extLst>
        </xdr:cNvPr>
        <xdr:cNvSpPr/>
      </xdr:nvSpPr>
      <xdr:spPr>
        <a:xfrm>
          <a:off x="1158875" y="2458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44</xdr:row>
      <xdr:rowOff>38100</xdr:rowOff>
    </xdr:to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3151965F-DB78-8F4C-A8CD-659C40DA461E}"/>
            </a:ext>
          </a:extLst>
        </xdr:cNvPr>
        <xdr:cNvSpPr/>
      </xdr:nvSpPr>
      <xdr:spPr>
        <a:xfrm>
          <a:off x="1158875" y="2458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44</xdr:row>
      <xdr:rowOff>38100</xdr:rowOff>
    </xdr:to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F1475F57-63A4-D143-B033-D43ED680E405}"/>
            </a:ext>
          </a:extLst>
        </xdr:cNvPr>
        <xdr:cNvSpPr/>
      </xdr:nvSpPr>
      <xdr:spPr>
        <a:xfrm>
          <a:off x="1158875" y="2458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44</xdr:row>
      <xdr:rowOff>38100</xdr:rowOff>
    </xdr:to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3452BD29-9F35-744B-BE61-9B2E3DDA87A9}"/>
            </a:ext>
          </a:extLst>
        </xdr:cNvPr>
        <xdr:cNvSpPr/>
      </xdr:nvSpPr>
      <xdr:spPr>
        <a:xfrm>
          <a:off x="1158875" y="2458720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45</xdr:row>
      <xdr:rowOff>38100</xdr:rowOff>
    </xdr:to>
    <xdr:sp macro="" textlink="">
      <xdr:nvSpPr>
        <xdr:cNvPr id="164" name="Shape 7">
          <a:extLst>
            <a:ext uri="{FF2B5EF4-FFF2-40B4-BE49-F238E27FC236}">
              <a16:creationId xmlns:a16="http://schemas.microsoft.com/office/drawing/2014/main" id="{FAA16277-F6CB-0D4D-BD30-11AE19B7A00C}"/>
            </a:ext>
          </a:extLst>
        </xdr:cNvPr>
        <xdr:cNvSpPr/>
      </xdr:nvSpPr>
      <xdr:spPr>
        <a:xfrm>
          <a:off x="1158875" y="245872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45</xdr:row>
      <xdr:rowOff>38100</xdr:rowOff>
    </xdr:to>
    <xdr:sp macro="" textlink="">
      <xdr:nvSpPr>
        <xdr:cNvPr id="165" name="Shape 7">
          <a:extLst>
            <a:ext uri="{FF2B5EF4-FFF2-40B4-BE49-F238E27FC236}">
              <a16:creationId xmlns:a16="http://schemas.microsoft.com/office/drawing/2014/main" id="{72C43F86-040F-8741-B86F-2793CF039E9B}"/>
            </a:ext>
          </a:extLst>
        </xdr:cNvPr>
        <xdr:cNvSpPr/>
      </xdr:nvSpPr>
      <xdr:spPr>
        <a:xfrm>
          <a:off x="1158875" y="245872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45</xdr:row>
      <xdr:rowOff>38100</xdr:rowOff>
    </xdr:to>
    <xdr:sp macro="" textlink="">
      <xdr:nvSpPr>
        <xdr:cNvPr id="166" name="Shape 7">
          <a:extLst>
            <a:ext uri="{FF2B5EF4-FFF2-40B4-BE49-F238E27FC236}">
              <a16:creationId xmlns:a16="http://schemas.microsoft.com/office/drawing/2014/main" id="{41336D45-E8BE-7247-8605-541FF225E83C}"/>
            </a:ext>
          </a:extLst>
        </xdr:cNvPr>
        <xdr:cNvSpPr/>
      </xdr:nvSpPr>
      <xdr:spPr>
        <a:xfrm>
          <a:off x="1158875" y="245872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45</xdr:row>
      <xdr:rowOff>38100</xdr:rowOff>
    </xdr:to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id="{66CEE7D3-42A8-DD4F-8B7D-0A62D8798BF6}"/>
            </a:ext>
          </a:extLst>
        </xdr:cNvPr>
        <xdr:cNvSpPr/>
      </xdr:nvSpPr>
      <xdr:spPr>
        <a:xfrm>
          <a:off x="1158875" y="245872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45</xdr:row>
      <xdr:rowOff>38100</xdr:rowOff>
    </xdr:to>
    <xdr:sp macro="" textlink="">
      <xdr:nvSpPr>
        <xdr:cNvPr id="168" name="Shape 7">
          <a:extLst>
            <a:ext uri="{FF2B5EF4-FFF2-40B4-BE49-F238E27FC236}">
              <a16:creationId xmlns:a16="http://schemas.microsoft.com/office/drawing/2014/main" id="{B4F32D0E-027A-6842-A486-02D4CDF470F8}"/>
            </a:ext>
          </a:extLst>
        </xdr:cNvPr>
        <xdr:cNvSpPr/>
      </xdr:nvSpPr>
      <xdr:spPr>
        <a:xfrm>
          <a:off x="1158875" y="245872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44</xdr:row>
      <xdr:rowOff>0</xdr:rowOff>
    </xdr:from>
    <xdr:to>
      <xdr:col>1</xdr:col>
      <xdr:colOff>714375</xdr:colOff>
      <xdr:row>45</xdr:row>
      <xdr:rowOff>38100</xdr:rowOff>
    </xdr:to>
    <xdr:sp macro="" textlink="">
      <xdr:nvSpPr>
        <xdr:cNvPr id="169" name="Shape 7">
          <a:extLst>
            <a:ext uri="{FF2B5EF4-FFF2-40B4-BE49-F238E27FC236}">
              <a16:creationId xmlns:a16="http://schemas.microsoft.com/office/drawing/2014/main" id="{3884058E-CF3B-7149-9C56-283430186864}"/>
            </a:ext>
          </a:extLst>
        </xdr:cNvPr>
        <xdr:cNvSpPr/>
      </xdr:nvSpPr>
      <xdr:spPr>
        <a:xfrm>
          <a:off x="1158875" y="24587200"/>
          <a:ext cx="76200" cy="59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56</xdr:row>
      <xdr:rowOff>0</xdr:rowOff>
    </xdr:from>
    <xdr:to>
      <xdr:col>1</xdr:col>
      <xdr:colOff>714375</xdr:colOff>
      <xdr:row>56</xdr:row>
      <xdr:rowOff>200025</xdr:rowOff>
    </xdr:to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BBEC385D-613A-4545-9D86-E867F7B7971C}"/>
            </a:ext>
          </a:extLst>
        </xdr:cNvPr>
        <xdr:cNvSpPr/>
      </xdr:nvSpPr>
      <xdr:spPr>
        <a:xfrm>
          <a:off x="1158875" y="312928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56</xdr:row>
      <xdr:rowOff>0</xdr:rowOff>
    </xdr:from>
    <xdr:to>
      <xdr:col>1</xdr:col>
      <xdr:colOff>714375</xdr:colOff>
      <xdr:row>56</xdr:row>
      <xdr:rowOff>200025</xdr:rowOff>
    </xdr:to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915B1CD2-324C-194E-9312-B44352F3107F}"/>
            </a:ext>
          </a:extLst>
        </xdr:cNvPr>
        <xdr:cNvSpPr/>
      </xdr:nvSpPr>
      <xdr:spPr>
        <a:xfrm>
          <a:off x="1158875" y="312928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56</xdr:row>
      <xdr:rowOff>0</xdr:rowOff>
    </xdr:from>
    <xdr:to>
      <xdr:col>1</xdr:col>
      <xdr:colOff>714375</xdr:colOff>
      <xdr:row>56</xdr:row>
      <xdr:rowOff>200025</xdr:rowOff>
    </xdr:to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3DA74C74-5221-3142-A097-1F97852F9A60}"/>
            </a:ext>
          </a:extLst>
        </xdr:cNvPr>
        <xdr:cNvSpPr/>
      </xdr:nvSpPr>
      <xdr:spPr>
        <a:xfrm>
          <a:off x="1158875" y="312928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1</xdr:col>
      <xdr:colOff>638175</xdr:colOff>
      <xdr:row>56</xdr:row>
      <xdr:rowOff>0</xdr:rowOff>
    </xdr:from>
    <xdr:to>
      <xdr:col>1</xdr:col>
      <xdr:colOff>714375</xdr:colOff>
      <xdr:row>56</xdr:row>
      <xdr:rowOff>200025</xdr:rowOff>
    </xdr:to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23AEBF84-BF7D-084E-9A5C-DB3FE239B4EC}"/>
            </a:ext>
          </a:extLst>
        </xdr:cNvPr>
        <xdr:cNvSpPr/>
      </xdr:nvSpPr>
      <xdr:spPr>
        <a:xfrm>
          <a:off x="1158875" y="31292800"/>
          <a:ext cx="762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idokaschoolsorg-my.sharepoint.com/personal/krogers_minidokaschools_org/Documents/MVC/SY2024-2025/SY24-25%20PRODUCE%20BID.xlsb.xlsx" TargetMode="External"/><Relationship Id="rId1" Type="http://schemas.openxmlformats.org/officeDocument/2006/relationships/externalLinkPath" Target="SY24-25%20PRODUCE%20BID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rease"/>
      <sheetName val="Current"/>
    </sheetNames>
    <sheetDataSet>
      <sheetData sheetId="0"/>
      <sheetData sheetId="1">
        <row r="5">
          <cell r="E5">
            <v>20</v>
          </cell>
          <cell r="G5">
            <v>20</v>
          </cell>
          <cell r="I5">
            <v>22</v>
          </cell>
          <cell r="K5">
            <v>23</v>
          </cell>
        </row>
        <row r="6">
          <cell r="E6">
            <v>21</v>
          </cell>
          <cell r="G6">
            <v>21</v>
          </cell>
          <cell r="I6">
            <v>23</v>
          </cell>
          <cell r="K6">
            <v>24</v>
          </cell>
        </row>
        <row r="7">
          <cell r="E7">
            <v>20</v>
          </cell>
          <cell r="G7">
            <v>20</v>
          </cell>
          <cell r="I7">
            <v>22</v>
          </cell>
          <cell r="K7">
            <v>23</v>
          </cell>
        </row>
        <row r="8">
          <cell r="E8">
            <v>22</v>
          </cell>
          <cell r="G8">
            <v>22</v>
          </cell>
          <cell r="I8">
            <v>24</v>
          </cell>
          <cell r="K8">
            <v>25</v>
          </cell>
        </row>
        <row r="9">
          <cell r="E9">
            <v>22</v>
          </cell>
          <cell r="G9">
            <v>22</v>
          </cell>
          <cell r="I9">
            <v>24</v>
          </cell>
          <cell r="K9">
            <v>25</v>
          </cell>
        </row>
        <row r="10">
          <cell r="E10">
            <v>34.5</v>
          </cell>
          <cell r="G10">
            <v>34.5</v>
          </cell>
          <cell r="I10">
            <v>34.5</v>
          </cell>
          <cell r="K10">
            <v>34.5</v>
          </cell>
        </row>
        <row r="11">
          <cell r="E11">
            <v>22.5</v>
          </cell>
          <cell r="G11">
            <v>22.5</v>
          </cell>
          <cell r="I11">
            <v>23</v>
          </cell>
          <cell r="K11">
            <v>23</v>
          </cell>
        </row>
        <row r="12">
          <cell r="E12">
            <v>24</v>
          </cell>
          <cell r="G12">
            <v>24</v>
          </cell>
          <cell r="I12">
            <v>24</v>
          </cell>
          <cell r="K12">
            <v>24</v>
          </cell>
        </row>
        <row r="13">
          <cell r="E13">
            <v>19.5</v>
          </cell>
          <cell r="G13">
            <v>19.5</v>
          </cell>
          <cell r="I13">
            <v>19.5</v>
          </cell>
          <cell r="K13">
            <v>19.5</v>
          </cell>
        </row>
        <row r="14">
          <cell r="E14">
            <v>20</v>
          </cell>
          <cell r="G14">
            <v>27.75</v>
          </cell>
          <cell r="I14">
            <v>23.5</v>
          </cell>
          <cell r="K14">
            <v>21</v>
          </cell>
        </row>
        <row r="15">
          <cell r="E15">
            <v>20</v>
          </cell>
          <cell r="G15">
            <v>20</v>
          </cell>
          <cell r="I15">
            <v>20</v>
          </cell>
          <cell r="K15">
            <v>20</v>
          </cell>
        </row>
        <row r="16">
          <cell r="E16">
            <v>29.5</v>
          </cell>
          <cell r="G16">
            <v>31</v>
          </cell>
          <cell r="I16">
            <v>30.5</v>
          </cell>
          <cell r="K16">
            <v>30.5</v>
          </cell>
        </row>
        <row r="17">
          <cell r="E17">
            <v>30</v>
          </cell>
          <cell r="G17">
            <v>30</v>
          </cell>
          <cell r="I17">
            <v>30</v>
          </cell>
          <cell r="K17">
            <v>30</v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2</v>
          </cell>
        </row>
        <row r="19">
          <cell r="E19">
            <v>17</v>
          </cell>
          <cell r="G19">
            <v>17</v>
          </cell>
          <cell r="I19">
            <v>17</v>
          </cell>
          <cell r="K19">
            <v>17</v>
          </cell>
        </row>
        <row r="20">
          <cell r="E20">
            <v>32</v>
          </cell>
          <cell r="G20">
            <v>32</v>
          </cell>
          <cell r="I20">
            <v>32</v>
          </cell>
          <cell r="K20">
            <v>32</v>
          </cell>
        </row>
        <row r="21">
          <cell r="E21">
            <v>27.75</v>
          </cell>
          <cell r="G21">
            <v>33.75</v>
          </cell>
          <cell r="I21">
            <v>32.75</v>
          </cell>
          <cell r="K21">
            <v>27.75</v>
          </cell>
        </row>
        <row r="22">
          <cell r="E22">
            <v>25.75</v>
          </cell>
          <cell r="G22">
            <v>31.75</v>
          </cell>
          <cell r="I22">
            <v>30.75</v>
          </cell>
          <cell r="K22">
            <v>25.75</v>
          </cell>
        </row>
        <row r="23">
          <cell r="E23">
            <v>31.5</v>
          </cell>
          <cell r="G23">
            <v>31.5</v>
          </cell>
          <cell r="I23">
            <v>31.5</v>
          </cell>
          <cell r="K23">
            <v>31.5</v>
          </cell>
        </row>
        <row r="24">
          <cell r="E24">
            <v>17.75</v>
          </cell>
          <cell r="G24">
            <v>23.5</v>
          </cell>
          <cell r="I24">
            <v>21.5</v>
          </cell>
          <cell r="K24">
            <v>17.75</v>
          </cell>
        </row>
        <row r="25">
          <cell r="E25">
            <v>30</v>
          </cell>
          <cell r="G25">
            <v>34</v>
          </cell>
          <cell r="I25">
            <v>34</v>
          </cell>
          <cell r="K25">
            <v>30</v>
          </cell>
        </row>
        <row r="26">
          <cell r="E26">
            <v>34</v>
          </cell>
          <cell r="G26">
            <v>37</v>
          </cell>
          <cell r="I26">
            <v>37</v>
          </cell>
          <cell r="K26">
            <v>35</v>
          </cell>
        </row>
        <row r="27">
          <cell r="E27">
            <v>18</v>
          </cell>
          <cell r="G27">
            <v>18</v>
          </cell>
          <cell r="I27">
            <v>19</v>
          </cell>
          <cell r="K27">
            <v>19</v>
          </cell>
        </row>
        <row r="28">
          <cell r="E28">
            <v>18</v>
          </cell>
          <cell r="G28">
            <v>18</v>
          </cell>
          <cell r="I28">
            <v>19</v>
          </cell>
          <cell r="K28">
            <v>19</v>
          </cell>
        </row>
        <row r="29">
          <cell r="E29">
            <v>21</v>
          </cell>
          <cell r="G29">
            <v>22</v>
          </cell>
          <cell r="I29">
            <v>21.5</v>
          </cell>
          <cell r="K29">
            <v>21.5</v>
          </cell>
        </row>
        <row r="30">
          <cell r="E30">
            <v>22.5</v>
          </cell>
          <cell r="G30">
            <v>24</v>
          </cell>
          <cell r="I30">
            <v>22.5</v>
          </cell>
          <cell r="K30">
            <v>22.5</v>
          </cell>
        </row>
        <row r="31">
          <cell r="E31">
            <v>22.5</v>
          </cell>
          <cell r="G31">
            <v>24</v>
          </cell>
          <cell r="I31">
            <v>22.5</v>
          </cell>
          <cell r="K31">
            <v>22.5</v>
          </cell>
        </row>
        <row r="32">
          <cell r="E32">
            <v>6</v>
          </cell>
          <cell r="G32">
            <v>6</v>
          </cell>
          <cell r="I32">
            <v>6</v>
          </cell>
          <cell r="K32">
            <v>6</v>
          </cell>
        </row>
        <row r="33">
          <cell r="E33">
            <v>32</v>
          </cell>
          <cell r="G33">
            <v>28</v>
          </cell>
          <cell r="I33">
            <v>26</v>
          </cell>
          <cell r="K33">
            <v>26</v>
          </cell>
        </row>
        <row r="34">
          <cell r="E34">
            <v>16</v>
          </cell>
          <cell r="G34">
            <v>16</v>
          </cell>
          <cell r="I34">
            <v>16</v>
          </cell>
          <cell r="K34">
            <v>16</v>
          </cell>
        </row>
        <row r="35">
          <cell r="E35">
            <v>17.5</v>
          </cell>
          <cell r="G35">
            <v>17.5</v>
          </cell>
          <cell r="I35">
            <v>18</v>
          </cell>
          <cell r="K35">
            <v>18</v>
          </cell>
        </row>
        <row r="36">
          <cell r="E36">
            <v>4</v>
          </cell>
          <cell r="G36">
            <v>4</v>
          </cell>
          <cell r="I36">
            <v>4</v>
          </cell>
          <cell r="K36">
            <v>4</v>
          </cell>
        </row>
        <row r="37">
          <cell r="E37">
            <v>6</v>
          </cell>
          <cell r="G37">
            <v>6</v>
          </cell>
          <cell r="I37">
            <v>6</v>
          </cell>
          <cell r="K37">
            <v>6</v>
          </cell>
        </row>
        <row r="38">
          <cell r="E38">
            <v>31.5</v>
          </cell>
          <cell r="G38">
            <v>26</v>
          </cell>
          <cell r="I38">
            <v>26</v>
          </cell>
          <cell r="K38">
            <v>24</v>
          </cell>
        </row>
        <row r="39">
          <cell r="E39">
            <v>42</v>
          </cell>
          <cell r="G39">
            <v>36</v>
          </cell>
          <cell r="I39">
            <v>42</v>
          </cell>
          <cell r="K39">
            <v>38</v>
          </cell>
        </row>
        <row r="40">
          <cell r="E40">
            <v>27</v>
          </cell>
          <cell r="G40">
            <v>34</v>
          </cell>
          <cell r="I40">
            <v>28</v>
          </cell>
          <cell r="K40">
            <v>24</v>
          </cell>
        </row>
        <row r="41">
          <cell r="E41">
            <v>25</v>
          </cell>
          <cell r="G41">
            <v>25</v>
          </cell>
          <cell r="I41">
            <v>32</v>
          </cell>
          <cell r="K41">
            <v>32</v>
          </cell>
        </row>
        <row r="42">
          <cell r="E42">
            <v>21</v>
          </cell>
          <cell r="G42">
            <v>28</v>
          </cell>
          <cell r="I42">
            <v>30</v>
          </cell>
          <cell r="K42">
            <v>32</v>
          </cell>
        </row>
        <row r="43">
          <cell r="E43">
            <v>28</v>
          </cell>
          <cell r="G43">
            <v>31</v>
          </cell>
          <cell r="I43">
            <v>31</v>
          </cell>
          <cell r="K43">
            <v>28</v>
          </cell>
        </row>
        <row r="44">
          <cell r="E44">
            <v>7</v>
          </cell>
          <cell r="G44">
            <v>8</v>
          </cell>
          <cell r="I44">
            <v>8</v>
          </cell>
          <cell r="K44">
            <v>7</v>
          </cell>
        </row>
        <row r="45">
          <cell r="E45">
            <v>26</v>
          </cell>
          <cell r="G45">
            <v>28</v>
          </cell>
          <cell r="I45">
            <v>28</v>
          </cell>
          <cell r="K45">
            <v>26</v>
          </cell>
        </row>
        <row r="46">
          <cell r="E46">
            <v>13</v>
          </cell>
          <cell r="G46">
            <v>14</v>
          </cell>
          <cell r="I46">
            <v>14</v>
          </cell>
          <cell r="K46">
            <v>13</v>
          </cell>
        </row>
        <row r="47">
          <cell r="E47">
            <v>28</v>
          </cell>
          <cell r="G47">
            <v>31</v>
          </cell>
          <cell r="I47">
            <v>31</v>
          </cell>
          <cell r="K47">
            <v>28</v>
          </cell>
        </row>
        <row r="48">
          <cell r="E48">
            <v>15</v>
          </cell>
          <cell r="G48">
            <v>16</v>
          </cell>
          <cell r="I48">
            <v>16</v>
          </cell>
          <cell r="K48">
            <v>15</v>
          </cell>
        </row>
        <row r="49">
          <cell r="E49">
            <v>21</v>
          </cell>
          <cell r="G49">
            <v>23</v>
          </cell>
          <cell r="I49">
            <v>23</v>
          </cell>
          <cell r="K49">
            <v>21</v>
          </cell>
        </row>
        <row r="50">
          <cell r="E50">
            <v>28</v>
          </cell>
          <cell r="G50">
            <v>28</v>
          </cell>
          <cell r="I50">
            <v>36</v>
          </cell>
          <cell r="K50">
            <v>36</v>
          </cell>
        </row>
        <row r="51">
          <cell r="E51">
            <v>26</v>
          </cell>
          <cell r="G51">
            <v>26</v>
          </cell>
          <cell r="I51">
            <v>34</v>
          </cell>
          <cell r="K51">
            <v>34</v>
          </cell>
        </row>
        <row r="52">
          <cell r="E52">
            <v>15</v>
          </cell>
          <cell r="G52">
            <v>15</v>
          </cell>
          <cell r="I52">
            <v>15</v>
          </cell>
          <cell r="K52">
            <v>16</v>
          </cell>
        </row>
        <row r="53">
          <cell r="E53">
            <v>22</v>
          </cell>
          <cell r="G53">
            <v>22</v>
          </cell>
          <cell r="I53">
            <v>24</v>
          </cell>
          <cell r="K53">
            <v>24</v>
          </cell>
        </row>
        <row r="54">
          <cell r="E54">
            <v>24</v>
          </cell>
          <cell r="G54">
            <v>30</v>
          </cell>
          <cell r="I54">
            <v>28</v>
          </cell>
          <cell r="K54">
            <v>24</v>
          </cell>
        </row>
        <row r="55">
          <cell r="E55">
            <v>12</v>
          </cell>
          <cell r="G55">
            <v>12</v>
          </cell>
          <cell r="I55">
            <v>12</v>
          </cell>
          <cell r="K55">
            <v>12</v>
          </cell>
        </row>
        <row r="56">
          <cell r="E56">
            <v>22</v>
          </cell>
          <cell r="G56">
            <v>22</v>
          </cell>
          <cell r="I56">
            <v>22</v>
          </cell>
          <cell r="K56">
            <v>22</v>
          </cell>
        </row>
        <row r="57">
          <cell r="E57">
            <v>16</v>
          </cell>
          <cell r="G57">
            <v>18</v>
          </cell>
          <cell r="I57">
            <v>18</v>
          </cell>
          <cell r="K57">
            <v>16</v>
          </cell>
        </row>
        <row r="58">
          <cell r="E58">
            <v>22</v>
          </cell>
          <cell r="G58">
            <v>32</v>
          </cell>
          <cell r="I58">
            <v>34</v>
          </cell>
          <cell r="K58">
            <v>28</v>
          </cell>
        </row>
        <row r="59">
          <cell r="E59">
            <v>44.5</v>
          </cell>
          <cell r="G59">
            <v>48.5</v>
          </cell>
          <cell r="I59">
            <v>46.5</v>
          </cell>
          <cell r="K59">
            <v>44.5</v>
          </cell>
        </row>
        <row r="60">
          <cell r="E60">
            <v>42.5</v>
          </cell>
          <cell r="G60">
            <v>47</v>
          </cell>
          <cell r="I60">
            <v>47</v>
          </cell>
          <cell r="K60">
            <v>45.5</v>
          </cell>
        </row>
        <row r="62">
          <cell r="L62">
            <v>826180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5471-F987-0541-A066-08A066025636}">
  <dimension ref="A1:AG84"/>
  <sheetViews>
    <sheetView tabSelected="1" zoomScale="70" zoomScaleNormal="70" workbookViewId="0">
      <pane ySplit="2" topLeftCell="A3" activePane="bottomLeft" state="frozen"/>
      <selection pane="bottomLeft" activeCell="U22" sqref="U22"/>
    </sheetView>
  </sheetViews>
  <sheetFormatPr baseColWidth="10" defaultColWidth="14.5" defaultRowHeight="44.5" customHeight="1"/>
  <cols>
    <col min="1" max="1" width="6.83203125" customWidth="1"/>
    <col min="2" max="2" width="70.5" customWidth="1"/>
    <col min="3" max="3" width="10.5" bestFit="1" customWidth="1"/>
    <col min="4" max="4" width="14.33203125" bestFit="1" customWidth="1"/>
    <col min="7" max="7" width="15.5" bestFit="1" customWidth="1"/>
    <col min="8" max="8" width="15.5" customWidth="1"/>
    <col min="11" max="11" width="15.5" bestFit="1" customWidth="1"/>
    <col min="12" max="12" width="15.5" customWidth="1"/>
    <col min="15" max="15" width="15.5" bestFit="1" customWidth="1"/>
    <col min="16" max="16" width="15.5" customWidth="1"/>
    <col min="19" max="19" width="15.5" bestFit="1" customWidth="1"/>
    <col min="20" max="20" width="15.5" customWidth="1"/>
    <col min="21" max="21" width="32.5" style="56" customWidth="1"/>
  </cols>
  <sheetData>
    <row r="1" spans="1:21" s="7" customFormat="1" ht="44.5" customHeight="1" thickBot="1">
      <c r="A1" s="1" t="s">
        <v>0</v>
      </c>
      <c r="B1" s="2"/>
      <c r="C1" s="2"/>
      <c r="D1" s="2"/>
      <c r="E1" s="3" t="s">
        <v>1</v>
      </c>
      <c r="F1" s="4"/>
      <c r="G1" s="4"/>
      <c r="H1" s="5"/>
      <c r="I1" s="3" t="s">
        <v>2</v>
      </c>
      <c r="J1" s="4"/>
      <c r="K1" s="4"/>
      <c r="L1" s="5"/>
      <c r="M1" s="3" t="s">
        <v>3</v>
      </c>
      <c r="N1" s="4"/>
      <c r="O1" s="4"/>
      <c r="P1" s="5"/>
      <c r="Q1" s="3" t="s">
        <v>4</v>
      </c>
      <c r="R1" s="4"/>
      <c r="S1" s="4"/>
      <c r="T1" s="5"/>
      <c r="U1" s="6"/>
    </row>
    <row r="2" spans="1:21" ht="44.5" customHeight="1" thickBo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13" t="s">
        <v>10</v>
      </c>
      <c r="G2" s="14" t="s">
        <v>11</v>
      </c>
      <c r="H2" s="15" t="s">
        <v>12</v>
      </c>
      <c r="I2" s="12" t="s">
        <v>9</v>
      </c>
      <c r="J2" s="13" t="s">
        <v>10</v>
      </c>
      <c r="K2" s="14" t="s">
        <v>11</v>
      </c>
      <c r="L2" s="15" t="s">
        <v>12</v>
      </c>
      <c r="M2" s="12" t="s">
        <v>9</v>
      </c>
      <c r="N2" s="13" t="s">
        <v>10</v>
      </c>
      <c r="O2" s="14" t="s">
        <v>11</v>
      </c>
      <c r="P2" s="15" t="s">
        <v>12</v>
      </c>
      <c r="Q2" s="12" t="s">
        <v>9</v>
      </c>
      <c r="R2" s="13" t="s">
        <v>10</v>
      </c>
      <c r="S2" s="14" t="s">
        <v>11</v>
      </c>
      <c r="T2" s="15" t="s">
        <v>12</v>
      </c>
      <c r="U2" s="16"/>
    </row>
    <row r="3" spans="1:21" ht="44.5" customHeight="1">
      <c r="A3" s="17">
        <v>1</v>
      </c>
      <c r="B3" s="18" t="s">
        <v>13</v>
      </c>
      <c r="C3" s="19">
        <v>300</v>
      </c>
      <c r="D3" s="20" t="s">
        <v>14</v>
      </c>
      <c r="E3" s="21">
        <v>22</v>
      </c>
      <c r="F3" s="22">
        <f>E3-[1]Current!E5</f>
        <v>2</v>
      </c>
      <c r="G3" s="23">
        <f>E3*C3</f>
        <v>6600</v>
      </c>
      <c r="H3" s="24">
        <f>F3*C3</f>
        <v>600</v>
      </c>
      <c r="I3" s="21">
        <v>22</v>
      </c>
      <c r="J3" s="22">
        <f>I3-[1]Current!G5</f>
        <v>2</v>
      </c>
      <c r="K3" s="23">
        <f>I3*C3</f>
        <v>6600</v>
      </c>
      <c r="L3" s="24">
        <f>J3*C3</f>
        <v>600</v>
      </c>
      <c r="M3" s="21">
        <v>23</v>
      </c>
      <c r="N3" s="22">
        <f>M3-[1]Current!I5</f>
        <v>1</v>
      </c>
      <c r="O3" s="23">
        <f>M3*C3</f>
        <v>6900</v>
      </c>
      <c r="P3" s="24">
        <f>N3*C3</f>
        <v>300</v>
      </c>
      <c r="Q3" s="21">
        <v>24</v>
      </c>
      <c r="R3" s="22">
        <f>Q3-[1]Current!K5</f>
        <v>1</v>
      </c>
      <c r="S3" s="23">
        <f>Q3*C3</f>
        <v>7200</v>
      </c>
      <c r="T3" s="24">
        <f>R3*C3</f>
        <v>300</v>
      </c>
      <c r="U3" s="25" t="s">
        <v>15</v>
      </c>
    </row>
    <row r="4" spans="1:21" ht="44.5" customHeight="1">
      <c r="A4" s="17">
        <f t="shared" ref="A4:A13" si="0">A3+1</f>
        <v>2</v>
      </c>
      <c r="B4" s="18" t="s">
        <v>16</v>
      </c>
      <c r="C4" s="19">
        <v>200</v>
      </c>
      <c r="D4" s="20" t="s">
        <v>14</v>
      </c>
      <c r="E4" s="26">
        <v>23</v>
      </c>
      <c r="F4" s="27">
        <f>E4-[1]Current!E6</f>
        <v>2</v>
      </c>
      <c r="G4" s="28">
        <f t="shared" ref="G4:G56" si="1">E4*C4</f>
        <v>4600</v>
      </c>
      <c r="H4" s="24">
        <f t="shared" ref="H4:H58" si="2">F4*C4</f>
        <v>400</v>
      </c>
      <c r="I4" s="26">
        <v>23</v>
      </c>
      <c r="J4" s="27">
        <f>I4-[1]Current!G6</f>
        <v>2</v>
      </c>
      <c r="K4" s="28">
        <f t="shared" ref="K4:K56" si="3">I4*C4</f>
        <v>4600</v>
      </c>
      <c r="L4" s="24">
        <f t="shared" ref="L4:L58" si="4">J4*C4</f>
        <v>400</v>
      </c>
      <c r="M4" s="26">
        <v>24</v>
      </c>
      <c r="N4" s="27">
        <f>M4-[1]Current!I6</f>
        <v>1</v>
      </c>
      <c r="O4" s="28">
        <f t="shared" ref="O4:O56" si="5">M4*C4</f>
        <v>4800</v>
      </c>
      <c r="P4" s="24">
        <f t="shared" ref="P4:P58" si="6">N4*C4</f>
        <v>200</v>
      </c>
      <c r="Q4" s="26">
        <v>25</v>
      </c>
      <c r="R4" s="27">
        <f>Q4-[1]Current!K6</f>
        <v>1</v>
      </c>
      <c r="S4" s="28">
        <f t="shared" ref="S4:S56" si="7">Q4*C4</f>
        <v>5000</v>
      </c>
      <c r="T4" s="24">
        <f t="shared" ref="T4:T58" si="8">R4*C4</f>
        <v>200</v>
      </c>
      <c r="U4" s="29" t="s">
        <v>15</v>
      </c>
    </row>
    <row r="5" spans="1:21" ht="44.5" customHeight="1">
      <c r="A5" s="17">
        <f t="shared" si="0"/>
        <v>3</v>
      </c>
      <c r="B5" s="30" t="s">
        <v>17</v>
      </c>
      <c r="C5" s="19">
        <v>125</v>
      </c>
      <c r="D5" s="31" t="s">
        <v>14</v>
      </c>
      <c r="E5" s="26">
        <v>21</v>
      </c>
      <c r="F5" s="27">
        <f>E5-[1]Current!E7</f>
        <v>1</v>
      </c>
      <c r="G5" s="28">
        <f t="shared" si="1"/>
        <v>2625</v>
      </c>
      <c r="H5" s="24">
        <f t="shared" si="2"/>
        <v>125</v>
      </c>
      <c r="I5" s="26">
        <v>21</v>
      </c>
      <c r="J5" s="27">
        <f>I5-[1]Current!G7</f>
        <v>1</v>
      </c>
      <c r="K5" s="28">
        <f t="shared" si="3"/>
        <v>2625</v>
      </c>
      <c r="L5" s="24">
        <f t="shared" si="4"/>
        <v>125</v>
      </c>
      <c r="M5" s="26">
        <v>23</v>
      </c>
      <c r="N5" s="27">
        <f>M5-[1]Current!I7</f>
        <v>1</v>
      </c>
      <c r="O5" s="28">
        <f t="shared" si="5"/>
        <v>2875</v>
      </c>
      <c r="P5" s="24">
        <f t="shared" si="6"/>
        <v>125</v>
      </c>
      <c r="Q5" s="26">
        <v>23</v>
      </c>
      <c r="R5" s="27">
        <f>Q5-[1]Current!K7</f>
        <v>0</v>
      </c>
      <c r="S5" s="28">
        <f t="shared" si="7"/>
        <v>2875</v>
      </c>
      <c r="T5" s="24">
        <f t="shared" si="8"/>
        <v>0</v>
      </c>
      <c r="U5" s="29" t="s">
        <v>15</v>
      </c>
    </row>
    <row r="6" spans="1:21" ht="44.5" customHeight="1">
      <c r="A6" s="17">
        <f t="shared" si="0"/>
        <v>4</v>
      </c>
      <c r="B6" s="30" t="s">
        <v>18</v>
      </c>
      <c r="C6" s="19">
        <v>100</v>
      </c>
      <c r="D6" s="31" t="s">
        <v>14</v>
      </c>
      <c r="E6" s="26">
        <v>23</v>
      </c>
      <c r="F6" s="27">
        <f>E6-[1]Current!E8</f>
        <v>1</v>
      </c>
      <c r="G6" s="28">
        <f t="shared" si="1"/>
        <v>2300</v>
      </c>
      <c r="H6" s="24">
        <f t="shared" si="2"/>
        <v>100</v>
      </c>
      <c r="I6" s="26">
        <v>23</v>
      </c>
      <c r="J6" s="27">
        <f>I6-[1]Current!G8</f>
        <v>1</v>
      </c>
      <c r="K6" s="28">
        <f t="shared" si="3"/>
        <v>2300</v>
      </c>
      <c r="L6" s="24">
        <f t="shared" si="4"/>
        <v>100</v>
      </c>
      <c r="M6" s="26">
        <v>25</v>
      </c>
      <c r="N6" s="27">
        <f>M6-[1]Current!I8</f>
        <v>1</v>
      </c>
      <c r="O6" s="28">
        <f t="shared" si="5"/>
        <v>2500</v>
      </c>
      <c r="P6" s="24">
        <f t="shared" si="6"/>
        <v>100</v>
      </c>
      <c r="Q6" s="26">
        <v>25</v>
      </c>
      <c r="R6" s="27">
        <f>Q6-[1]Current!K8</f>
        <v>0</v>
      </c>
      <c r="S6" s="28">
        <f t="shared" si="7"/>
        <v>2500</v>
      </c>
      <c r="T6" s="24">
        <f t="shared" si="8"/>
        <v>0</v>
      </c>
      <c r="U6" s="29" t="s">
        <v>15</v>
      </c>
    </row>
    <row r="7" spans="1:21" ht="44.5" customHeight="1">
      <c r="A7" s="17">
        <f t="shared" si="0"/>
        <v>5</v>
      </c>
      <c r="B7" s="30" t="s">
        <v>19</v>
      </c>
      <c r="C7" s="19">
        <v>100</v>
      </c>
      <c r="D7" s="31" t="s">
        <v>14</v>
      </c>
      <c r="E7" s="26">
        <v>23</v>
      </c>
      <c r="F7" s="27">
        <f>E7-[1]Current!E9</f>
        <v>1</v>
      </c>
      <c r="G7" s="28">
        <f t="shared" si="1"/>
        <v>2300</v>
      </c>
      <c r="H7" s="24">
        <f t="shared" si="2"/>
        <v>100</v>
      </c>
      <c r="I7" s="26">
        <v>23</v>
      </c>
      <c r="J7" s="27">
        <f>I7-[1]Current!G9</f>
        <v>1</v>
      </c>
      <c r="K7" s="28">
        <f t="shared" si="3"/>
        <v>2300</v>
      </c>
      <c r="L7" s="24">
        <f t="shared" si="4"/>
        <v>100</v>
      </c>
      <c r="M7" s="26">
        <v>25</v>
      </c>
      <c r="N7" s="27">
        <f>M7-[1]Current!I9</f>
        <v>1</v>
      </c>
      <c r="O7" s="28">
        <f t="shared" si="5"/>
        <v>2500</v>
      </c>
      <c r="P7" s="24">
        <f t="shared" si="6"/>
        <v>100</v>
      </c>
      <c r="Q7" s="26">
        <v>25</v>
      </c>
      <c r="R7" s="27">
        <f>Q7-[1]Current!K9</f>
        <v>0</v>
      </c>
      <c r="S7" s="28">
        <f t="shared" si="7"/>
        <v>2500</v>
      </c>
      <c r="T7" s="24">
        <f t="shared" si="8"/>
        <v>0</v>
      </c>
      <c r="U7" s="29" t="s">
        <v>15</v>
      </c>
    </row>
    <row r="8" spans="1:21" ht="44.5" customHeight="1">
      <c r="A8" s="17">
        <f t="shared" si="0"/>
        <v>6</v>
      </c>
      <c r="B8" s="30" t="s">
        <v>20</v>
      </c>
      <c r="C8" s="19">
        <v>150</v>
      </c>
      <c r="D8" s="31" t="s">
        <v>21</v>
      </c>
      <c r="E8" s="26">
        <v>37</v>
      </c>
      <c r="F8" s="27">
        <f>E8-[1]Current!E10</f>
        <v>2.5</v>
      </c>
      <c r="G8" s="28">
        <f t="shared" si="1"/>
        <v>5550</v>
      </c>
      <c r="H8" s="24">
        <f t="shared" si="2"/>
        <v>375</v>
      </c>
      <c r="I8" s="26">
        <v>37</v>
      </c>
      <c r="J8" s="27">
        <f>I8-[1]Current!G10</f>
        <v>2.5</v>
      </c>
      <c r="K8" s="28">
        <f t="shared" si="3"/>
        <v>5550</v>
      </c>
      <c r="L8" s="24">
        <f t="shared" si="4"/>
        <v>375</v>
      </c>
      <c r="M8" s="26">
        <v>37</v>
      </c>
      <c r="N8" s="27">
        <f>M8-[1]Current!I10</f>
        <v>2.5</v>
      </c>
      <c r="O8" s="28">
        <f t="shared" si="5"/>
        <v>5550</v>
      </c>
      <c r="P8" s="24">
        <f t="shared" si="6"/>
        <v>375</v>
      </c>
      <c r="Q8" s="26">
        <v>37</v>
      </c>
      <c r="R8" s="27">
        <f>Q8-[1]Current!K10</f>
        <v>2.5</v>
      </c>
      <c r="S8" s="28">
        <f t="shared" si="7"/>
        <v>5550</v>
      </c>
      <c r="T8" s="24">
        <f t="shared" si="8"/>
        <v>375</v>
      </c>
      <c r="U8" s="32"/>
    </row>
    <row r="9" spans="1:21" ht="44.5" customHeight="1">
      <c r="A9" s="17">
        <v>7</v>
      </c>
      <c r="B9" s="30" t="s">
        <v>22</v>
      </c>
      <c r="C9" s="19">
        <v>330</v>
      </c>
      <c r="D9" s="31" t="s">
        <v>23</v>
      </c>
      <c r="E9" s="26">
        <v>25.5</v>
      </c>
      <c r="F9" s="27">
        <f>E9-[1]Current!E11</f>
        <v>3</v>
      </c>
      <c r="G9" s="28">
        <f t="shared" si="1"/>
        <v>8415</v>
      </c>
      <c r="H9" s="24">
        <f t="shared" si="2"/>
        <v>990</v>
      </c>
      <c r="I9" s="26">
        <v>25.5</v>
      </c>
      <c r="J9" s="27">
        <f>I9-[1]Current!G11</f>
        <v>3</v>
      </c>
      <c r="K9" s="28">
        <f t="shared" si="3"/>
        <v>8415</v>
      </c>
      <c r="L9" s="24">
        <f t="shared" si="4"/>
        <v>990</v>
      </c>
      <c r="M9" s="26">
        <v>25.5</v>
      </c>
      <c r="N9" s="27">
        <f>M9-[1]Current!I11</f>
        <v>2.5</v>
      </c>
      <c r="O9" s="28">
        <f t="shared" si="5"/>
        <v>8415</v>
      </c>
      <c r="P9" s="24">
        <f t="shared" si="6"/>
        <v>825</v>
      </c>
      <c r="Q9" s="26">
        <v>25.5</v>
      </c>
      <c r="R9" s="27">
        <f>Q9-[1]Current!K11</f>
        <v>2.5</v>
      </c>
      <c r="S9" s="28">
        <f t="shared" si="7"/>
        <v>8415</v>
      </c>
      <c r="T9" s="24">
        <f t="shared" si="8"/>
        <v>825</v>
      </c>
      <c r="U9" s="32"/>
    </row>
    <row r="10" spans="1:21" ht="44.5" customHeight="1">
      <c r="A10" s="17">
        <v>8</v>
      </c>
      <c r="B10" s="33" t="s">
        <v>24</v>
      </c>
      <c r="C10" s="19">
        <v>350</v>
      </c>
      <c r="D10" s="31" t="s">
        <v>25</v>
      </c>
      <c r="E10" s="26">
        <v>26</v>
      </c>
      <c r="F10" s="27">
        <f>E10-[1]Current!E12</f>
        <v>2</v>
      </c>
      <c r="G10" s="28">
        <f t="shared" si="1"/>
        <v>9100</v>
      </c>
      <c r="H10" s="24">
        <f t="shared" si="2"/>
        <v>700</v>
      </c>
      <c r="I10" s="26">
        <v>26</v>
      </c>
      <c r="J10" s="27">
        <f>I10-[1]Current!G12</f>
        <v>2</v>
      </c>
      <c r="K10" s="28">
        <f t="shared" si="3"/>
        <v>9100</v>
      </c>
      <c r="L10" s="24">
        <f t="shared" si="4"/>
        <v>700</v>
      </c>
      <c r="M10" s="26">
        <v>26</v>
      </c>
      <c r="N10" s="27">
        <f>M10-[1]Current!I12</f>
        <v>2</v>
      </c>
      <c r="O10" s="28">
        <f t="shared" si="5"/>
        <v>9100</v>
      </c>
      <c r="P10" s="24">
        <f t="shared" si="6"/>
        <v>700</v>
      </c>
      <c r="Q10" s="26">
        <v>26</v>
      </c>
      <c r="R10" s="27">
        <f>Q10-[1]Current!K12</f>
        <v>2</v>
      </c>
      <c r="S10" s="28">
        <f t="shared" si="7"/>
        <v>9100</v>
      </c>
      <c r="T10" s="24">
        <f t="shared" si="8"/>
        <v>700</v>
      </c>
      <c r="U10" s="34" t="s">
        <v>26</v>
      </c>
    </row>
    <row r="11" spans="1:21" ht="44.5" customHeight="1">
      <c r="A11" s="17">
        <v>9</v>
      </c>
      <c r="B11" s="35" t="s">
        <v>27</v>
      </c>
      <c r="C11" s="19">
        <v>7</v>
      </c>
      <c r="D11" s="31" t="s">
        <v>28</v>
      </c>
      <c r="E11" s="26">
        <v>22.5</v>
      </c>
      <c r="F11" s="27">
        <f>E11-[1]Current!E13</f>
        <v>3</v>
      </c>
      <c r="G11" s="28">
        <f t="shared" si="1"/>
        <v>157.5</v>
      </c>
      <c r="H11" s="24">
        <f t="shared" si="2"/>
        <v>21</v>
      </c>
      <c r="I11" s="26">
        <v>22.5</v>
      </c>
      <c r="J11" s="27">
        <f>I11-[1]Current!G13</f>
        <v>3</v>
      </c>
      <c r="K11" s="28">
        <f t="shared" si="3"/>
        <v>157.5</v>
      </c>
      <c r="L11" s="24">
        <f t="shared" si="4"/>
        <v>21</v>
      </c>
      <c r="M11" s="26">
        <v>22.5</v>
      </c>
      <c r="N11" s="27">
        <f>M11-[1]Current!I13</f>
        <v>3</v>
      </c>
      <c r="O11" s="28">
        <f t="shared" si="5"/>
        <v>157.5</v>
      </c>
      <c r="P11" s="24">
        <f t="shared" si="6"/>
        <v>21</v>
      </c>
      <c r="Q11" s="26">
        <v>22.5</v>
      </c>
      <c r="R11" s="27">
        <f>Q11-[1]Current!K13</f>
        <v>3</v>
      </c>
      <c r="S11" s="28">
        <f t="shared" si="7"/>
        <v>157.5</v>
      </c>
      <c r="T11" s="24">
        <f t="shared" si="8"/>
        <v>21</v>
      </c>
      <c r="U11" s="32"/>
    </row>
    <row r="12" spans="1:21" ht="44.5" customHeight="1">
      <c r="A12" s="17">
        <f t="shared" si="0"/>
        <v>10</v>
      </c>
      <c r="B12" s="36" t="s">
        <v>29</v>
      </c>
      <c r="C12" s="19">
        <v>80</v>
      </c>
      <c r="D12" s="31" t="s">
        <v>30</v>
      </c>
      <c r="E12" s="26">
        <v>23.5</v>
      </c>
      <c r="F12" s="27">
        <f>E12-[1]Current!E14</f>
        <v>3.5</v>
      </c>
      <c r="G12" s="28">
        <f t="shared" si="1"/>
        <v>1880</v>
      </c>
      <c r="H12" s="24">
        <f t="shared" si="2"/>
        <v>280</v>
      </c>
      <c r="I12" s="26">
        <v>29.5</v>
      </c>
      <c r="J12" s="27">
        <f>I12-[1]Current!G14</f>
        <v>1.75</v>
      </c>
      <c r="K12" s="28">
        <f t="shared" si="3"/>
        <v>2360</v>
      </c>
      <c r="L12" s="24">
        <f t="shared" si="4"/>
        <v>140</v>
      </c>
      <c r="M12" s="26">
        <v>25</v>
      </c>
      <c r="N12" s="27">
        <f>M12-[1]Current!I14</f>
        <v>1.5</v>
      </c>
      <c r="O12" s="28">
        <f t="shared" si="5"/>
        <v>2000</v>
      </c>
      <c r="P12" s="24">
        <f t="shared" si="6"/>
        <v>120</v>
      </c>
      <c r="Q12" s="26">
        <v>25</v>
      </c>
      <c r="R12" s="27">
        <f>Q12-[1]Current!K14</f>
        <v>4</v>
      </c>
      <c r="S12" s="28">
        <f t="shared" si="7"/>
        <v>2000</v>
      </c>
      <c r="T12" s="24">
        <f t="shared" si="8"/>
        <v>320</v>
      </c>
      <c r="U12" s="29" t="s">
        <v>15</v>
      </c>
    </row>
    <row r="13" spans="1:21" ht="44.5" customHeight="1">
      <c r="A13" s="17">
        <f t="shared" si="0"/>
        <v>11</v>
      </c>
      <c r="B13" s="36" t="s">
        <v>31</v>
      </c>
      <c r="C13" s="19">
        <v>450</v>
      </c>
      <c r="D13" s="31" t="s">
        <v>32</v>
      </c>
      <c r="E13" s="26">
        <v>22</v>
      </c>
      <c r="F13" s="27">
        <f>E13-[1]Current!E15</f>
        <v>2</v>
      </c>
      <c r="G13" s="28">
        <f t="shared" si="1"/>
        <v>9900</v>
      </c>
      <c r="H13" s="24">
        <f t="shared" si="2"/>
        <v>900</v>
      </c>
      <c r="I13" s="26">
        <v>22</v>
      </c>
      <c r="J13" s="27">
        <f>I13-[1]Current!G15</f>
        <v>2</v>
      </c>
      <c r="K13" s="28">
        <f t="shared" si="3"/>
        <v>9900</v>
      </c>
      <c r="L13" s="24">
        <f t="shared" si="4"/>
        <v>900</v>
      </c>
      <c r="M13" s="26">
        <v>22</v>
      </c>
      <c r="N13" s="27">
        <f>M13-[1]Current!I15</f>
        <v>2</v>
      </c>
      <c r="O13" s="28">
        <f t="shared" si="5"/>
        <v>9900</v>
      </c>
      <c r="P13" s="24">
        <f t="shared" si="6"/>
        <v>900</v>
      </c>
      <c r="Q13" s="26">
        <v>22</v>
      </c>
      <c r="R13" s="27">
        <f>Q13-[1]Current!K15</f>
        <v>2</v>
      </c>
      <c r="S13" s="28">
        <f t="shared" si="7"/>
        <v>9900</v>
      </c>
      <c r="T13" s="24">
        <f t="shared" si="8"/>
        <v>900</v>
      </c>
      <c r="U13" s="34" t="s">
        <v>33</v>
      </c>
    </row>
    <row r="14" spans="1:21" ht="44.5" customHeight="1">
      <c r="A14" s="17">
        <v>12</v>
      </c>
      <c r="B14" s="33" t="s">
        <v>34</v>
      </c>
      <c r="C14" s="19">
        <v>200</v>
      </c>
      <c r="D14" s="31" t="s">
        <v>35</v>
      </c>
      <c r="E14" s="26">
        <v>32</v>
      </c>
      <c r="F14" s="27">
        <f>E14-[1]Current!E16</f>
        <v>2.5</v>
      </c>
      <c r="G14" s="28">
        <f t="shared" si="1"/>
        <v>6400</v>
      </c>
      <c r="H14" s="24">
        <f t="shared" si="2"/>
        <v>500</v>
      </c>
      <c r="I14" s="26">
        <v>33</v>
      </c>
      <c r="J14" s="27">
        <f>I14-[1]Current!G16</f>
        <v>2</v>
      </c>
      <c r="K14" s="28">
        <f t="shared" si="3"/>
        <v>6600</v>
      </c>
      <c r="L14" s="24">
        <f t="shared" si="4"/>
        <v>400</v>
      </c>
      <c r="M14" s="26">
        <v>32</v>
      </c>
      <c r="N14" s="27">
        <f>M14-[1]Current!I16</f>
        <v>1.5</v>
      </c>
      <c r="O14" s="28">
        <f t="shared" si="5"/>
        <v>6400</v>
      </c>
      <c r="P14" s="24">
        <f t="shared" si="6"/>
        <v>300</v>
      </c>
      <c r="Q14" s="26">
        <v>32</v>
      </c>
      <c r="R14" s="27">
        <f>Q14-[1]Current!K16</f>
        <v>1.5</v>
      </c>
      <c r="S14" s="28">
        <f t="shared" si="7"/>
        <v>6400</v>
      </c>
      <c r="T14" s="24">
        <f t="shared" si="8"/>
        <v>300</v>
      </c>
      <c r="U14" s="32"/>
    </row>
    <row r="15" spans="1:21" ht="44.5" customHeight="1">
      <c r="A15" s="17">
        <v>13</v>
      </c>
      <c r="B15" s="37" t="s">
        <v>36</v>
      </c>
      <c r="C15" s="19">
        <v>150</v>
      </c>
      <c r="D15" s="31" t="s">
        <v>32</v>
      </c>
      <c r="E15" s="26">
        <v>34</v>
      </c>
      <c r="F15" s="27">
        <f>E15-[1]Current!E17</f>
        <v>4</v>
      </c>
      <c r="G15" s="28">
        <f t="shared" si="1"/>
        <v>5100</v>
      </c>
      <c r="H15" s="24">
        <f t="shared" si="2"/>
        <v>600</v>
      </c>
      <c r="I15" s="26">
        <v>34</v>
      </c>
      <c r="J15" s="27">
        <f>I15-[1]Current!G17</f>
        <v>4</v>
      </c>
      <c r="K15" s="28">
        <f t="shared" si="3"/>
        <v>5100</v>
      </c>
      <c r="L15" s="24">
        <f t="shared" si="4"/>
        <v>600</v>
      </c>
      <c r="M15" s="26">
        <v>34</v>
      </c>
      <c r="N15" s="27">
        <f>M15-[1]Current!I17</f>
        <v>4</v>
      </c>
      <c r="O15" s="28">
        <f t="shared" si="5"/>
        <v>5100</v>
      </c>
      <c r="P15" s="24">
        <f t="shared" si="6"/>
        <v>600</v>
      </c>
      <c r="Q15" s="26">
        <v>34</v>
      </c>
      <c r="R15" s="27">
        <f>Q15-[1]Current!K17</f>
        <v>4</v>
      </c>
      <c r="S15" s="28">
        <f t="shared" si="7"/>
        <v>5100</v>
      </c>
      <c r="T15" s="24">
        <f t="shared" si="8"/>
        <v>600</v>
      </c>
      <c r="U15" s="32"/>
    </row>
    <row r="16" spans="1:21" ht="44.5" customHeight="1">
      <c r="A16" s="17">
        <v>14</v>
      </c>
      <c r="B16" s="36" t="s">
        <v>37</v>
      </c>
      <c r="C16" s="19">
        <v>80</v>
      </c>
      <c r="D16" s="31" t="s">
        <v>38</v>
      </c>
      <c r="E16" s="26">
        <v>2</v>
      </c>
      <c r="F16" s="27">
        <f>E16-[1]Current!E18</f>
        <v>0</v>
      </c>
      <c r="G16" s="28">
        <f t="shared" si="1"/>
        <v>160</v>
      </c>
      <c r="H16" s="24">
        <f t="shared" si="2"/>
        <v>0</v>
      </c>
      <c r="I16" s="26">
        <v>2</v>
      </c>
      <c r="J16" s="27">
        <f>I16-[1]Current!G18</f>
        <v>0</v>
      </c>
      <c r="K16" s="28">
        <f t="shared" si="3"/>
        <v>160</v>
      </c>
      <c r="L16" s="24">
        <f t="shared" si="4"/>
        <v>0</v>
      </c>
      <c r="M16" s="26">
        <v>2</v>
      </c>
      <c r="N16" s="27">
        <f>M16-[1]Current!I18</f>
        <v>0</v>
      </c>
      <c r="O16" s="28">
        <f t="shared" si="5"/>
        <v>160</v>
      </c>
      <c r="P16" s="24">
        <f t="shared" si="6"/>
        <v>0</v>
      </c>
      <c r="Q16" s="26">
        <v>2</v>
      </c>
      <c r="R16" s="27">
        <f>Q16-[1]Current!K18</f>
        <v>0</v>
      </c>
      <c r="S16" s="28">
        <f t="shared" si="7"/>
        <v>160</v>
      </c>
      <c r="T16" s="24">
        <f t="shared" si="8"/>
        <v>0</v>
      </c>
      <c r="U16" s="32"/>
    </row>
    <row r="17" spans="1:21" ht="44.5" customHeight="1">
      <c r="A17" s="17">
        <v>15</v>
      </c>
      <c r="B17" s="36" t="s">
        <v>39</v>
      </c>
      <c r="C17" s="19">
        <v>150</v>
      </c>
      <c r="D17" s="31" t="s">
        <v>40</v>
      </c>
      <c r="E17" s="26">
        <v>20</v>
      </c>
      <c r="F17" s="27">
        <f>E17-[1]Current!E19</f>
        <v>3</v>
      </c>
      <c r="G17" s="28">
        <f t="shared" si="1"/>
        <v>3000</v>
      </c>
      <c r="H17" s="24">
        <f t="shared" si="2"/>
        <v>450</v>
      </c>
      <c r="I17" s="26">
        <v>21</v>
      </c>
      <c r="J17" s="27">
        <f>I17-[1]Current!G19</f>
        <v>4</v>
      </c>
      <c r="K17" s="28">
        <f t="shared" si="3"/>
        <v>3150</v>
      </c>
      <c r="L17" s="24">
        <f t="shared" si="4"/>
        <v>600</v>
      </c>
      <c r="M17" s="26">
        <v>21</v>
      </c>
      <c r="N17" s="27">
        <f>M17-[1]Current!I19</f>
        <v>4</v>
      </c>
      <c r="O17" s="28">
        <f t="shared" si="5"/>
        <v>3150</v>
      </c>
      <c r="P17" s="24">
        <f t="shared" si="6"/>
        <v>600</v>
      </c>
      <c r="Q17" s="26">
        <v>20</v>
      </c>
      <c r="R17" s="27">
        <f>Q17-[1]Current!K19</f>
        <v>3</v>
      </c>
      <c r="S17" s="28">
        <f t="shared" si="7"/>
        <v>3000</v>
      </c>
      <c r="T17" s="24">
        <f t="shared" si="8"/>
        <v>450</v>
      </c>
      <c r="U17" s="29" t="s">
        <v>15</v>
      </c>
    </row>
    <row r="18" spans="1:21" ht="44.5" customHeight="1">
      <c r="A18" s="17">
        <v>16</v>
      </c>
      <c r="B18" s="36" t="s">
        <v>41</v>
      </c>
      <c r="C18" s="19">
        <v>300</v>
      </c>
      <c r="D18" s="31" t="s">
        <v>42</v>
      </c>
      <c r="E18" s="26">
        <v>34</v>
      </c>
      <c r="F18" s="27">
        <f>E18-[1]Current!E20</f>
        <v>2</v>
      </c>
      <c r="G18" s="28">
        <f t="shared" si="1"/>
        <v>10200</v>
      </c>
      <c r="H18" s="24">
        <f t="shared" si="2"/>
        <v>600</v>
      </c>
      <c r="I18" s="26">
        <v>34</v>
      </c>
      <c r="J18" s="27">
        <f>I18-[1]Current!G20</f>
        <v>2</v>
      </c>
      <c r="K18" s="28">
        <f t="shared" si="3"/>
        <v>10200</v>
      </c>
      <c r="L18" s="24">
        <f t="shared" si="4"/>
        <v>600</v>
      </c>
      <c r="M18" s="26">
        <v>34</v>
      </c>
      <c r="N18" s="27">
        <f>M18-[1]Current!I20</f>
        <v>2</v>
      </c>
      <c r="O18" s="28">
        <f t="shared" si="5"/>
        <v>10200</v>
      </c>
      <c r="P18" s="24">
        <f t="shared" si="6"/>
        <v>600</v>
      </c>
      <c r="Q18" s="26">
        <v>34</v>
      </c>
      <c r="R18" s="27">
        <f>Q18-[1]Current!K20</f>
        <v>2</v>
      </c>
      <c r="S18" s="28">
        <f t="shared" si="7"/>
        <v>10200</v>
      </c>
      <c r="T18" s="24">
        <f t="shared" si="8"/>
        <v>600</v>
      </c>
      <c r="U18" s="29" t="s">
        <v>15</v>
      </c>
    </row>
    <row r="19" spans="1:21" ht="44.5" customHeight="1">
      <c r="A19" s="17">
        <v>17</v>
      </c>
      <c r="B19" s="36" t="s">
        <v>43</v>
      </c>
      <c r="C19" s="19">
        <v>100</v>
      </c>
      <c r="D19" s="31" t="s">
        <v>44</v>
      </c>
      <c r="E19" s="26">
        <v>31</v>
      </c>
      <c r="F19" s="27">
        <f>E19-[1]Current!E21</f>
        <v>3.25</v>
      </c>
      <c r="G19" s="28">
        <f t="shared" si="1"/>
        <v>3100</v>
      </c>
      <c r="H19" s="24">
        <f t="shared" si="2"/>
        <v>325</v>
      </c>
      <c r="I19" s="26">
        <v>37</v>
      </c>
      <c r="J19" s="27">
        <f>I19-[1]Current!G21</f>
        <v>3.25</v>
      </c>
      <c r="K19" s="28">
        <f t="shared" si="3"/>
        <v>3700</v>
      </c>
      <c r="L19" s="24">
        <f t="shared" si="4"/>
        <v>325</v>
      </c>
      <c r="M19" s="26">
        <v>36</v>
      </c>
      <c r="N19" s="27">
        <f>M19-[1]Current!I21</f>
        <v>3.25</v>
      </c>
      <c r="O19" s="28">
        <f t="shared" si="5"/>
        <v>3600</v>
      </c>
      <c r="P19" s="24">
        <f t="shared" si="6"/>
        <v>325</v>
      </c>
      <c r="Q19" s="26">
        <v>32</v>
      </c>
      <c r="R19" s="27">
        <f>Q19-[1]Current!K21</f>
        <v>4.25</v>
      </c>
      <c r="S19" s="28">
        <f t="shared" si="7"/>
        <v>3200</v>
      </c>
      <c r="T19" s="24">
        <f t="shared" si="8"/>
        <v>425</v>
      </c>
      <c r="U19" s="32"/>
    </row>
    <row r="20" spans="1:21" ht="44.5" customHeight="1">
      <c r="A20" s="17">
        <v>18</v>
      </c>
      <c r="B20" s="30" t="s">
        <v>45</v>
      </c>
      <c r="C20" s="19">
        <v>150</v>
      </c>
      <c r="D20" s="31" t="s">
        <v>44</v>
      </c>
      <c r="E20" s="26">
        <v>28</v>
      </c>
      <c r="F20" s="27">
        <f>E20-[1]Current!E22</f>
        <v>2.25</v>
      </c>
      <c r="G20" s="28">
        <f t="shared" si="1"/>
        <v>4200</v>
      </c>
      <c r="H20" s="24">
        <f t="shared" si="2"/>
        <v>337.5</v>
      </c>
      <c r="I20" s="26">
        <v>34</v>
      </c>
      <c r="J20" s="27">
        <f>I20-[1]Current!G22</f>
        <v>2.25</v>
      </c>
      <c r="K20" s="28">
        <f t="shared" si="3"/>
        <v>5100</v>
      </c>
      <c r="L20" s="24">
        <f t="shared" si="4"/>
        <v>337.5</v>
      </c>
      <c r="M20" s="26">
        <v>33</v>
      </c>
      <c r="N20" s="27">
        <f>M20-[1]Current!I22</f>
        <v>2.25</v>
      </c>
      <c r="O20" s="28">
        <f t="shared" si="5"/>
        <v>4950</v>
      </c>
      <c r="P20" s="24">
        <f t="shared" si="6"/>
        <v>337.5</v>
      </c>
      <c r="Q20" s="26">
        <v>30</v>
      </c>
      <c r="R20" s="27">
        <f>Q20-[1]Current!K22</f>
        <v>4.25</v>
      </c>
      <c r="S20" s="28">
        <f t="shared" si="7"/>
        <v>4500</v>
      </c>
      <c r="T20" s="24">
        <f t="shared" si="8"/>
        <v>637.5</v>
      </c>
      <c r="U20" s="29" t="s">
        <v>15</v>
      </c>
    </row>
    <row r="21" spans="1:21" ht="44.5" customHeight="1">
      <c r="A21" s="17">
        <v>19</v>
      </c>
      <c r="B21" s="30" t="s">
        <v>46</v>
      </c>
      <c r="C21" s="19">
        <v>150</v>
      </c>
      <c r="D21" s="31" t="s">
        <v>47</v>
      </c>
      <c r="E21" s="26">
        <v>42</v>
      </c>
      <c r="F21" s="27">
        <f>E21-[1]Current!E23</f>
        <v>10.5</v>
      </c>
      <c r="G21" s="28">
        <f t="shared" si="1"/>
        <v>6300</v>
      </c>
      <c r="H21" s="24">
        <f t="shared" si="2"/>
        <v>1575</v>
      </c>
      <c r="I21" s="26">
        <v>42</v>
      </c>
      <c r="J21" s="27">
        <f>I21-[1]Current!G23</f>
        <v>10.5</v>
      </c>
      <c r="K21" s="28">
        <f t="shared" si="3"/>
        <v>6300</v>
      </c>
      <c r="L21" s="24">
        <f t="shared" si="4"/>
        <v>1575</v>
      </c>
      <c r="M21" s="26">
        <v>42</v>
      </c>
      <c r="N21" s="27">
        <f>M21-[1]Current!I23</f>
        <v>10.5</v>
      </c>
      <c r="O21" s="28">
        <f t="shared" si="5"/>
        <v>6300</v>
      </c>
      <c r="P21" s="24">
        <f t="shared" si="6"/>
        <v>1575</v>
      </c>
      <c r="Q21" s="26">
        <v>42</v>
      </c>
      <c r="R21" s="27">
        <f>Q21-[1]Current!K23</f>
        <v>10.5</v>
      </c>
      <c r="S21" s="28">
        <f t="shared" si="7"/>
        <v>6300</v>
      </c>
      <c r="T21" s="24">
        <f t="shared" si="8"/>
        <v>1575</v>
      </c>
      <c r="U21" s="32"/>
    </row>
    <row r="22" spans="1:21" ht="44.5" customHeight="1">
      <c r="A22" s="17">
        <f>A21+1</f>
        <v>20</v>
      </c>
      <c r="B22" s="38" t="s">
        <v>48</v>
      </c>
      <c r="C22" s="19">
        <v>75</v>
      </c>
      <c r="D22" s="31" t="s">
        <v>49</v>
      </c>
      <c r="E22" s="26">
        <v>24</v>
      </c>
      <c r="F22" s="27">
        <f>E22-[1]Current!E24</f>
        <v>6.25</v>
      </c>
      <c r="G22" s="28">
        <f t="shared" si="1"/>
        <v>1800</v>
      </c>
      <c r="H22" s="24">
        <f t="shared" si="2"/>
        <v>468.75</v>
      </c>
      <c r="I22" s="26">
        <v>28.5</v>
      </c>
      <c r="J22" s="27">
        <f>I22-[1]Current!G24</f>
        <v>5</v>
      </c>
      <c r="K22" s="28">
        <f t="shared" si="3"/>
        <v>2137.5</v>
      </c>
      <c r="L22" s="24">
        <f t="shared" si="4"/>
        <v>375</v>
      </c>
      <c r="M22" s="26">
        <v>24</v>
      </c>
      <c r="N22" s="27">
        <f>M22-[1]Current!I24</f>
        <v>2.5</v>
      </c>
      <c r="O22" s="28">
        <f t="shared" si="5"/>
        <v>1800</v>
      </c>
      <c r="P22" s="24">
        <f t="shared" si="6"/>
        <v>187.5</v>
      </c>
      <c r="Q22" s="26">
        <v>22</v>
      </c>
      <c r="R22" s="27">
        <f>Q22-[1]Current!K24</f>
        <v>4.25</v>
      </c>
      <c r="S22" s="28">
        <f t="shared" si="7"/>
        <v>1650</v>
      </c>
      <c r="T22" s="24">
        <f t="shared" si="8"/>
        <v>318.75</v>
      </c>
      <c r="U22" s="29" t="s">
        <v>15</v>
      </c>
    </row>
    <row r="23" spans="1:21" ht="44.5" customHeight="1">
      <c r="A23" s="17">
        <v>21</v>
      </c>
      <c r="B23" s="36" t="s">
        <v>50</v>
      </c>
      <c r="C23" s="19">
        <v>75</v>
      </c>
      <c r="D23" s="31" t="s">
        <v>51</v>
      </c>
      <c r="E23" s="26">
        <v>30</v>
      </c>
      <c r="F23" s="27">
        <f>E23-[1]Current!E25</f>
        <v>0</v>
      </c>
      <c r="G23" s="28">
        <f t="shared" si="1"/>
        <v>2250</v>
      </c>
      <c r="H23" s="24">
        <f t="shared" si="2"/>
        <v>0</v>
      </c>
      <c r="I23" s="26">
        <v>34</v>
      </c>
      <c r="J23" s="27">
        <f>I23-[1]Current!G25</f>
        <v>0</v>
      </c>
      <c r="K23" s="28">
        <f t="shared" si="3"/>
        <v>2550</v>
      </c>
      <c r="L23" s="24">
        <f t="shared" si="4"/>
        <v>0</v>
      </c>
      <c r="M23" s="26">
        <v>34</v>
      </c>
      <c r="N23" s="27">
        <f>M23-[1]Current!I25</f>
        <v>0</v>
      </c>
      <c r="O23" s="28">
        <f t="shared" si="5"/>
        <v>2550</v>
      </c>
      <c r="P23" s="24">
        <f t="shared" si="6"/>
        <v>0</v>
      </c>
      <c r="Q23" s="26">
        <v>30</v>
      </c>
      <c r="R23" s="27">
        <f>Q23-[1]Current!K25</f>
        <v>0</v>
      </c>
      <c r="S23" s="28">
        <f t="shared" si="7"/>
        <v>2250</v>
      </c>
      <c r="T23" s="24">
        <f t="shared" si="8"/>
        <v>0</v>
      </c>
      <c r="U23" s="32"/>
    </row>
    <row r="24" spans="1:21" ht="44.5" customHeight="1">
      <c r="A24" s="17">
        <v>22</v>
      </c>
      <c r="B24" s="36" t="s">
        <v>52</v>
      </c>
      <c r="C24" s="19">
        <v>125</v>
      </c>
      <c r="D24" s="39" t="s">
        <v>53</v>
      </c>
      <c r="E24" s="26">
        <v>35</v>
      </c>
      <c r="F24" s="27">
        <f>E24-[1]Current!E26</f>
        <v>1</v>
      </c>
      <c r="G24" s="28">
        <f t="shared" si="1"/>
        <v>4375</v>
      </c>
      <c r="H24" s="24">
        <f t="shared" si="2"/>
        <v>125</v>
      </c>
      <c r="I24" s="26">
        <v>38</v>
      </c>
      <c r="J24" s="27">
        <f>I24-[1]Current!G26</f>
        <v>1</v>
      </c>
      <c r="K24" s="28">
        <f t="shared" si="3"/>
        <v>4750</v>
      </c>
      <c r="L24" s="24">
        <f t="shared" si="4"/>
        <v>125</v>
      </c>
      <c r="M24" s="26">
        <v>38</v>
      </c>
      <c r="N24" s="27">
        <f>M24-[1]Current!I26</f>
        <v>1</v>
      </c>
      <c r="O24" s="28">
        <f t="shared" si="5"/>
        <v>4750</v>
      </c>
      <c r="P24" s="24">
        <f t="shared" si="6"/>
        <v>125</v>
      </c>
      <c r="Q24" s="26">
        <v>36</v>
      </c>
      <c r="R24" s="27">
        <f>Q24-[1]Current!K26</f>
        <v>1</v>
      </c>
      <c r="S24" s="28">
        <f t="shared" si="7"/>
        <v>4500</v>
      </c>
      <c r="T24" s="24">
        <f t="shared" si="8"/>
        <v>125</v>
      </c>
      <c r="U24" s="32"/>
    </row>
    <row r="25" spans="1:21" ht="44.5" customHeight="1">
      <c r="A25" s="17">
        <v>23</v>
      </c>
      <c r="B25" s="38" t="s">
        <v>54</v>
      </c>
      <c r="C25" s="19">
        <v>60</v>
      </c>
      <c r="D25" s="31" t="s">
        <v>32</v>
      </c>
      <c r="E25" s="26">
        <v>22</v>
      </c>
      <c r="F25" s="27">
        <f>E25-[1]Current!E27</f>
        <v>4</v>
      </c>
      <c r="G25" s="28">
        <f t="shared" si="1"/>
        <v>1320</v>
      </c>
      <c r="H25" s="24">
        <f t="shared" si="2"/>
        <v>240</v>
      </c>
      <c r="I25" s="26">
        <v>22</v>
      </c>
      <c r="J25" s="27">
        <f>I25-[1]Current!G27</f>
        <v>4</v>
      </c>
      <c r="K25" s="28">
        <f t="shared" si="3"/>
        <v>1320</v>
      </c>
      <c r="L25" s="24">
        <f t="shared" si="4"/>
        <v>240</v>
      </c>
      <c r="M25" s="26">
        <v>22</v>
      </c>
      <c r="N25" s="27">
        <f>M25-[1]Current!I27</f>
        <v>3</v>
      </c>
      <c r="O25" s="28">
        <f t="shared" si="5"/>
        <v>1320</v>
      </c>
      <c r="P25" s="24">
        <f t="shared" si="6"/>
        <v>180</v>
      </c>
      <c r="Q25" s="26">
        <v>22</v>
      </c>
      <c r="R25" s="27">
        <f>Q25-[1]Current!K27</f>
        <v>3</v>
      </c>
      <c r="S25" s="28">
        <f t="shared" si="7"/>
        <v>1320</v>
      </c>
      <c r="T25" s="24">
        <f t="shared" si="8"/>
        <v>180</v>
      </c>
      <c r="U25" s="32"/>
    </row>
    <row r="26" spans="1:21" ht="44.5" customHeight="1">
      <c r="A26" s="17">
        <v>24</v>
      </c>
      <c r="B26" s="38" t="s">
        <v>55</v>
      </c>
      <c r="C26" s="19">
        <v>150</v>
      </c>
      <c r="D26" s="31" t="s">
        <v>32</v>
      </c>
      <c r="E26" s="26">
        <v>22</v>
      </c>
      <c r="F26" s="27">
        <f>E26-[1]Current!E28</f>
        <v>4</v>
      </c>
      <c r="G26" s="28">
        <f t="shared" si="1"/>
        <v>3300</v>
      </c>
      <c r="H26" s="24">
        <f t="shared" si="2"/>
        <v>600</v>
      </c>
      <c r="I26" s="26">
        <v>22</v>
      </c>
      <c r="J26" s="27">
        <f>I26-[1]Current!G28</f>
        <v>4</v>
      </c>
      <c r="K26" s="28">
        <f t="shared" si="3"/>
        <v>3300</v>
      </c>
      <c r="L26" s="24">
        <f t="shared" si="4"/>
        <v>600</v>
      </c>
      <c r="M26" s="26">
        <v>22</v>
      </c>
      <c r="N26" s="27">
        <f>M26-[1]Current!I28</f>
        <v>3</v>
      </c>
      <c r="O26" s="28">
        <f t="shared" si="5"/>
        <v>3300</v>
      </c>
      <c r="P26" s="24">
        <f t="shared" si="6"/>
        <v>450</v>
      </c>
      <c r="Q26" s="26">
        <v>22</v>
      </c>
      <c r="R26" s="27">
        <f>Q26-[1]Current!K28</f>
        <v>3</v>
      </c>
      <c r="S26" s="28">
        <f t="shared" si="7"/>
        <v>3300</v>
      </c>
      <c r="T26" s="24">
        <f t="shared" si="8"/>
        <v>450</v>
      </c>
      <c r="U26" s="32"/>
    </row>
    <row r="27" spans="1:21" ht="44.5" customHeight="1">
      <c r="A27" s="17">
        <v>25</v>
      </c>
      <c r="B27" s="36" t="s">
        <v>56</v>
      </c>
      <c r="C27" s="19">
        <v>100</v>
      </c>
      <c r="D27" s="31" t="s">
        <v>57</v>
      </c>
      <c r="E27" s="26">
        <v>23.5</v>
      </c>
      <c r="F27" s="27">
        <f>E27-[1]Current!E29</f>
        <v>2.5</v>
      </c>
      <c r="G27" s="28">
        <f t="shared" si="1"/>
        <v>2350</v>
      </c>
      <c r="H27" s="24">
        <f t="shared" si="2"/>
        <v>250</v>
      </c>
      <c r="I27" s="26">
        <v>24.5</v>
      </c>
      <c r="J27" s="27">
        <f>I27-[1]Current!G29</f>
        <v>2.5</v>
      </c>
      <c r="K27" s="28">
        <f t="shared" si="3"/>
        <v>2450</v>
      </c>
      <c r="L27" s="24">
        <f t="shared" si="4"/>
        <v>250</v>
      </c>
      <c r="M27" s="26">
        <v>24.5</v>
      </c>
      <c r="N27" s="27">
        <f>M27-[1]Current!I29</f>
        <v>3</v>
      </c>
      <c r="O27" s="28">
        <f t="shared" si="5"/>
        <v>2450</v>
      </c>
      <c r="P27" s="24">
        <f t="shared" si="6"/>
        <v>300</v>
      </c>
      <c r="Q27" s="26">
        <v>24.5</v>
      </c>
      <c r="R27" s="27">
        <f>Q27-[1]Current!K29</f>
        <v>3</v>
      </c>
      <c r="S27" s="28">
        <f t="shared" si="7"/>
        <v>2450</v>
      </c>
      <c r="T27" s="24">
        <f t="shared" si="8"/>
        <v>300</v>
      </c>
      <c r="U27" s="32"/>
    </row>
    <row r="28" spans="1:21" ht="44.5" customHeight="1">
      <c r="A28" s="17">
        <v>26</v>
      </c>
      <c r="B28" s="38" t="s">
        <v>58</v>
      </c>
      <c r="C28" s="19">
        <v>200</v>
      </c>
      <c r="D28" s="31" t="s">
        <v>59</v>
      </c>
      <c r="E28" s="26">
        <v>24.5</v>
      </c>
      <c r="F28" s="27">
        <f>E28-[1]Current!E30</f>
        <v>2</v>
      </c>
      <c r="G28" s="28">
        <f t="shared" si="1"/>
        <v>4900</v>
      </c>
      <c r="H28" s="24">
        <f t="shared" si="2"/>
        <v>400</v>
      </c>
      <c r="I28" s="26">
        <v>25.5</v>
      </c>
      <c r="J28" s="27">
        <f>I28-[1]Current!G30</f>
        <v>1.5</v>
      </c>
      <c r="K28" s="28">
        <f t="shared" si="3"/>
        <v>5100</v>
      </c>
      <c r="L28" s="24">
        <f t="shared" si="4"/>
        <v>300</v>
      </c>
      <c r="M28" s="26">
        <v>24.5</v>
      </c>
      <c r="N28" s="27">
        <f>M28-[1]Current!I30</f>
        <v>2</v>
      </c>
      <c r="O28" s="28">
        <f t="shared" si="5"/>
        <v>4900</v>
      </c>
      <c r="P28" s="24">
        <f t="shared" si="6"/>
        <v>400</v>
      </c>
      <c r="Q28" s="26">
        <v>24.5</v>
      </c>
      <c r="R28" s="27">
        <f>Q28-[1]Current!K30</f>
        <v>2</v>
      </c>
      <c r="S28" s="28">
        <f t="shared" si="7"/>
        <v>4900</v>
      </c>
      <c r="T28" s="24">
        <f t="shared" si="8"/>
        <v>400</v>
      </c>
      <c r="U28" s="32"/>
    </row>
    <row r="29" spans="1:21" ht="44.5" customHeight="1">
      <c r="A29" s="17">
        <v>27</v>
      </c>
      <c r="B29" s="36" t="s">
        <v>60</v>
      </c>
      <c r="C29" s="19">
        <v>75</v>
      </c>
      <c r="D29" s="31" t="s">
        <v>61</v>
      </c>
      <c r="E29" s="26">
        <v>24.5</v>
      </c>
      <c r="F29" s="27">
        <f>E29-[1]Current!E31</f>
        <v>2</v>
      </c>
      <c r="G29" s="28">
        <f t="shared" si="1"/>
        <v>1837.5</v>
      </c>
      <c r="H29" s="24">
        <f t="shared" si="2"/>
        <v>150</v>
      </c>
      <c r="I29" s="26">
        <v>25.5</v>
      </c>
      <c r="J29" s="27">
        <f>I29-[1]Current!G31</f>
        <v>1.5</v>
      </c>
      <c r="K29" s="28">
        <f t="shared" si="3"/>
        <v>1912.5</v>
      </c>
      <c r="L29" s="24">
        <f t="shared" si="4"/>
        <v>112.5</v>
      </c>
      <c r="M29" s="26">
        <v>24.5</v>
      </c>
      <c r="N29" s="27">
        <f>M29-[1]Current!I31</f>
        <v>2</v>
      </c>
      <c r="O29" s="28">
        <f t="shared" si="5"/>
        <v>1837.5</v>
      </c>
      <c r="P29" s="24">
        <f t="shared" si="6"/>
        <v>150</v>
      </c>
      <c r="Q29" s="26">
        <v>24.5</v>
      </c>
      <c r="R29" s="27">
        <f>Q29-[1]Current!K31</f>
        <v>2</v>
      </c>
      <c r="S29" s="28">
        <f t="shared" si="7"/>
        <v>1837.5</v>
      </c>
      <c r="T29" s="24">
        <f t="shared" si="8"/>
        <v>150</v>
      </c>
      <c r="U29" s="32"/>
    </row>
    <row r="30" spans="1:21" ht="44.5" customHeight="1">
      <c r="A30" s="17">
        <v>28</v>
      </c>
      <c r="B30" s="36" t="s">
        <v>62</v>
      </c>
      <c r="C30" s="19">
        <v>15</v>
      </c>
      <c r="D30" s="31" t="s">
        <v>63</v>
      </c>
      <c r="E30" s="26">
        <v>7</v>
      </c>
      <c r="F30" s="27">
        <f>E30-[1]Current!E32</f>
        <v>1</v>
      </c>
      <c r="G30" s="28">
        <f t="shared" si="1"/>
        <v>105</v>
      </c>
      <c r="H30" s="24">
        <f t="shared" si="2"/>
        <v>15</v>
      </c>
      <c r="I30" s="26">
        <v>7</v>
      </c>
      <c r="J30" s="27">
        <f>I30-[1]Current!G32</f>
        <v>1</v>
      </c>
      <c r="K30" s="28">
        <f t="shared" si="3"/>
        <v>105</v>
      </c>
      <c r="L30" s="24">
        <f t="shared" si="4"/>
        <v>15</v>
      </c>
      <c r="M30" s="26">
        <v>7</v>
      </c>
      <c r="N30" s="27">
        <f>M30-[1]Current!I32</f>
        <v>1</v>
      </c>
      <c r="O30" s="28">
        <f t="shared" si="5"/>
        <v>105</v>
      </c>
      <c r="P30" s="24">
        <f t="shared" si="6"/>
        <v>15</v>
      </c>
      <c r="Q30" s="26">
        <v>7</v>
      </c>
      <c r="R30" s="27">
        <f>Q30-[1]Current!K32</f>
        <v>1</v>
      </c>
      <c r="S30" s="28">
        <f t="shared" si="7"/>
        <v>105</v>
      </c>
      <c r="T30" s="24">
        <f t="shared" si="8"/>
        <v>15</v>
      </c>
      <c r="U30" s="32"/>
    </row>
    <row r="31" spans="1:21" ht="44.5" customHeight="1">
      <c r="A31" s="17">
        <v>29</v>
      </c>
      <c r="B31" s="36" t="s">
        <v>64</v>
      </c>
      <c r="C31" s="19">
        <v>60</v>
      </c>
      <c r="D31" s="31" t="s">
        <v>65</v>
      </c>
      <c r="E31" s="26">
        <v>40</v>
      </c>
      <c r="F31" s="27">
        <f>E31-[1]Current!E33</f>
        <v>8</v>
      </c>
      <c r="G31" s="28">
        <f t="shared" si="1"/>
        <v>2400</v>
      </c>
      <c r="H31" s="24">
        <f t="shared" si="2"/>
        <v>480</v>
      </c>
      <c r="I31" s="26">
        <v>40</v>
      </c>
      <c r="J31" s="27">
        <f>I31-[1]Current!G33</f>
        <v>12</v>
      </c>
      <c r="K31" s="28">
        <f t="shared" si="3"/>
        <v>2400</v>
      </c>
      <c r="L31" s="24">
        <f t="shared" si="4"/>
        <v>720</v>
      </c>
      <c r="M31" s="26">
        <v>40</v>
      </c>
      <c r="N31" s="27">
        <f>M31-[1]Current!I33</f>
        <v>14</v>
      </c>
      <c r="O31" s="28">
        <f t="shared" si="5"/>
        <v>2400</v>
      </c>
      <c r="P31" s="24">
        <f t="shared" si="6"/>
        <v>840</v>
      </c>
      <c r="Q31" s="26">
        <v>40</v>
      </c>
      <c r="R31" s="27">
        <f>Q31-[1]Current!K33</f>
        <v>14</v>
      </c>
      <c r="S31" s="28">
        <f t="shared" si="7"/>
        <v>2400</v>
      </c>
      <c r="T31" s="24">
        <f t="shared" si="8"/>
        <v>840</v>
      </c>
      <c r="U31" s="32"/>
    </row>
    <row r="32" spans="1:21" ht="44.5" customHeight="1">
      <c r="A32" s="17">
        <v>30</v>
      </c>
      <c r="B32" s="38" t="s">
        <v>66</v>
      </c>
      <c r="C32" s="19">
        <v>14</v>
      </c>
      <c r="D32" s="31" t="s">
        <v>67</v>
      </c>
      <c r="E32" s="26">
        <v>20</v>
      </c>
      <c r="F32" s="27">
        <f>E32-[1]Current!E34</f>
        <v>4</v>
      </c>
      <c r="G32" s="28">
        <f t="shared" si="1"/>
        <v>280</v>
      </c>
      <c r="H32" s="24">
        <f t="shared" si="2"/>
        <v>56</v>
      </c>
      <c r="I32" s="26">
        <v>20</v>
      </c>
      <c r="J32" s="27">
        <f>I32-[1]Current!G34</f>
        <v>4</v>
      </c>
      <c r="K32" s="28">
        <f t="shared" si="3"/>
        <v>280</v>
      </c>
      <c r="L32" s="24">
        <f t="shared" si="4"/>
        <v>56</v>
      </c>
      <c r="M32" s="26">
        <v>20</v>
      </c>
      <c r="N32" s="27">
        <f>M32-[1]Current!I34</f>
        <v>4</v>
      </c>
      <c r="O32" s="28">
        <f t="shared" si="5"/>
        <v>280</v>
      </c>
      <c r="P32" s="24">
        <f t="shared" si="6"/>
        <v>56</v>
      </c>
      <c r="Q32" s="26">
        <v>20</v>
      </c>
      <c r="R32" s="27">
        <f>Q32-[1]Current!K34</f>
        <v>4</v>
      </c>
      <c r="S32" s="28">
        <f t="shared" si="7"/>
        <v>280</v>
      </c>
      <c r="T32" s="24">
        <f t="shared" si="8"/>
        <v>56</v>
      </c>
      <c r="U32" s="32"/>
    </row>
    <row r="33" spans="1:21" ht="44.5" customHeight="1">
      <c r="A33" s="17">
        <v>31</v>
      </c>
      <c r="B33" s="36" t="s">
        <v>68</v>
      </c>
      <c r="C33" s="19">
        <v>25</v>
      </c>
      <c r="D33" s="31" t="s">
        <v>69</v>
      </c>
      <c r="E33" s="26">
        <v>20.5</v>
      </c>
      <c r="F33" s="27">
        <f>E33-[1]Current!E35</f>
        <v>3</v>
      </c>
      <c r="G33" s="28">
        <f t="shared" si="1"/>
        <v>512.5</v>
      </c>
      <c r="H33" s="24">
        <f t="shared" si="2"/>
        <v>75</v>
      </c>
      <c r="I33" s="26">
        <v>20.5</v>
      </c>
      <c r="J33" s="27">
        <f>I33-[1]Current!G35</f>
        <v>3</v>
      </c>
      <c r="K33" s="28">
        <f t="shared" si="3"/>
        <v>512.5</v>
      </c>
      <c r="L33" s="24">
        <f t="shared" si="4"/>
        <v>75</v>
      </c>
      <c r="M33" s="26">
        <v>20.5</v>
      </c>
      <c r="N33" s="27">
        <f>M33-[1]Current!I35</f>
        <v>2.5</v>
      </c>
      <c r="O33" s="28">
        <f t="shared" si="5"/>
        <v>512.5</v>
      </c>
      <c r="P33" s="24">
        <f t="shared" si="6"/>
        <v>62.5</v>
      </c>
      <c r="Q33" s="26">
        <v>20.5</v>
      </c>
      <c r="R33" s="27">
        <f>Q33-[1]Current!K35</f>
        <v>2.5</v>
      </c>
      <c r="S33" s="28">
        <f t="shared" si="7"/>
        <v>512.5</v>
      </c>
      <c r="T33" s="24">
        <f t="shared" si="8"/>
        <v>62.5</v>
      </c>
      <c r="U33" s="32"/>
    </row>
    <row r="34" spans="1:21" ht="44.5" customHeight="1">
      <c r="A34" s="17">
        <v>32</v>
      </c>
      <c r="B34" s="36" t="s">
        <v>70</v>
      </c>
      <c r="C34" s="19">
        <v>25</v>
      </c>
      <c r="D34" s="31" t="s">
        <v>71</v>
      </c>
      <c r="E34" s="26">
        <v>5</v>
      </c>
      <c r="F34" s="27">
        <f>E34-[1]Current!E36</f>
        <v>1</v>
      </c>
      <c r="G34" s="28">
        <f t="shared" si="1"/>
        <v>125</v>
      </c>
      <c r="H34" s="24">
        <f t="shared" si="2"/>
        <v>25</v>
      </c>
      <c r="I34" s="26">
        <v>5</v>
      </c>
      <c r="J34" s="27">
        <f>I34-[1]Current!G36</f>
        <v>1</v>
      </c>
      <c r="K34" s="28">
        <f t="shared" si="3"/>
        <v>125</v>
      </c>
      <c r="L34" s="24">
        <f t="shared" si="4"/>
        <v>25</v>
      </c>
      <c r="M34" s="26">
        <v>5</v>
      </c>
      <c r="N34" s="27">
        <f>M34-[1]Current!I36</f>
        <v>1</v>
      </c>
      <c r="O34" s="28">
        <f t="shared" si="5"/>
        <v>125</v>
      </c>
      <c r="P34" s="24">
        <f t="shared" si="6"/>
        <v>25</v>
      </c>
      <c r="Q34" s="26">
        <v>5</v>
      </c>
      <c r="R34" s="27">
        <f>Q34-[1]Current!K36</f>
        <v>1</v>
      </c>
      <c r="S34" s="28">
        <f t="shared" si="7"/>
        <v>125</v>
      </c>
      <c r="T34" s="24">
        <f t="shared" si="8"/>
        <v>25</v>
      </c>
      <c r="U34" s="29" t="s">
        <v>15</v>
      </c>
    </row>
    <row r="35" spans="1:21" ht="44.5" customHeight="1">
      <c r="A35" s="17">
        <v>33</v>
      </c>
      <c r="B35" s="36" t="s">
        <v>72</v>
      </c>
      <c r="C35" s="19">
        <v>40</v>
      </c>
      <c r="D35" s="31" t="s">
        <v>73</v>
      </c>
      <c r="E35" s="26">
        <v>8</v>
      </c>
      <c r="F35" s="27">
        <f>E35-[1]Current!E37</f>
        <v>2</v>
      </c>
      <c r="G35" s="28">
        <f t="shared" si="1"/>
        <v>320</v>
      </c>
      <c r="H35" s="24">
        <f t="shared" si="2"/>
        <v>80</v>
      </c>
      <c r="I35" s="26">
        <v>8</v>
      </c>
      <c r="J35" s="27">
        <f>I35-[1]Current!G37</f>
        <v>2</v>
      </c>
      <c r="K35" s="28">
        <f t="shared" si="3"/>
        <v>320</v>
      </c>
      <c r="L35" s="24">
        <f t="shared" si="4"/>
        <v>80</v>
      </c>
      <c r="M35" s="26">
        <v>8</v>
      </c>
      <c r="N35" s="27">
        <f>M35-[1]Current!I37</f>
        <v>2</v>
      </c>
      <c r="O35" s="28">
        <f t="shared" si="5"/>
        <v>320</v>
      </c>
      <c r="P35" s="24">
        <f t="shared" si="6"/>
        <v>80</v>
      </c>
      <c r="Q35" s="26">
        <v>8</v>
      </c>
      <c r="R35" s="27">
        <f>Q35-[1]Current!K37</f>
        <v>2</v>
      </c>
      <c r="S35" s="28">
        <f t="shared" si="7"/>
        <v>320</v>
      </c>
      <c r="T35" s="24">
        <f t="shared" si="8"/>
        <v>80</v>
      </c>
      <c r="U35" s="29" t="s">
        <v>15</v>
      </c>
    </row>
    <row r="36" spans="1:21" ht="44.5" customHeight="1">
      <c r="A36" s="17">
        <v>34</v>
      </c>
      <c r="B36" s="36" t="s">
        <v>74</v>
      </c>
      <c r="C36" s="19">
        <v>500</v>
      </c>
      <c r="D36" s="31" t="s">
        <v>75</v>
      </c>
      <c r="E36" s="26">
        <v>34</v>
      </c>
      <c r="F36" s="27">
        <f>E36-[1]Current!E38</f>
        <v>2.5</v>
      </c>
      <c r="G36" s="28">
        <f t="shared" si="1"/>
        <v>17000</v>
      </c>
      <c r="H36" s="24">
        <f t="shared" si="2"/>
        <v>1250</v>
      </c>
      <c r="I36" s="26">
        <v>32</v>
      </c>
      <c r="J36" s="27">
        <f>I36-[1]Current!G38</f>
        <v>6</v>
      </c>
      <c r="K36" s="28">
        <f t="shared" si="3"/>
        <v>16000</v>
      </c>
      <c r="L36" s="24">
        <f t="shared" si="4"/>
        <v>3000</v>
      </c>
      <c r="M36" s="26">
        <v>32</v>
      </c>
      <c r="N36" s="27">
        <f>M36-[1]Current!I38</f>
        <v>6</v>
      </c>
      <c r="O36" s="28">
        <f t="shared" si="5"/>
        <v>16000</v>
      </c>
      <c r="P36" s="24">
        <f t="shared" si="6"/>
        <v>3000</v>
      </c>
      <c r="Q36" s="26">
        <v>32</v>
      </c>
      <c r="R36" s="27">
        <f>Q36-[1]Current!K38</f>
        <v>8</v>
      </c>
      <c r="S36" s="28">
        <f t="shared" si="7"/>
        <v>16000</v>
      </c>
      <c r="T36" s="24">
        <f t="shared" si="8"/>
        <v>4000</v>
      </c>
      <c r="U36" s="32"/>
    </row>
    <row r="37" spans="1:21" ht="44.5" customHeight="1">
      <c r="A37" s="17">
        <v>35</v>
      </c>
      <c r="B37" s="36" t="s">
        <v>76</v>
      </c>
      <c r="C37" s="19">
        <v>300</v>
      </c>
      <c r="D37" s="31" t="s">
        <v>77</v>
      </c>
      <c r="E37" s="26">
        <v>42</v>
      </c>
      <c r="F37" s="27">
        <f>E37-[1]Current!E39</f>
        <v>0</v>
      </c>
      <c r="G37" s="28">
        <f t="shared" si="1"/>
        <v>12600</v>
      </c>
      <c r="H37" s="24">
        <f t="shared" si="2"/>
        <v>0</v>
      </c>
      <c r="I37" s="26">
        <v>42</v>
      </c>
      <c r="J37" s="27">
        <f>I37-[1]Current!G39</f>
        <v>6</v>
      </c>
      <c r="K37" s="28">
        <f t="shared" si="3"/>
        <v>12600</v>
      </c>
      <c r="L37" s="24">
        <f t="shared" si="4"/>
        <v>1800</v>
      </c>
      <c r="M37" s="26">
        <v>42</v>
      </c>
      <c r="N37" s="27">
        <f>M37-[1]Current!I39</f>
        <v>0</v>
      </c>
      <c r="O37" s="28">
        <f t="shared" si="5"/>
        <v>12600</v>
      </c>
      <c r="P37" s="24">
        <f t="shared" si="6"/>
        <v>0</v>
      </c>
      <c r="Q37" s="26">
        <v>42</v>
      </c>
      <c r="R37" s="27">
        <f>Q37-[1]Current!K39</f>
        <v>4</v>
      </c>
      <c r="S37" s="28">
        <f t="shared" si="7"/>
        <v>12600</v>
      </c>
      <c r="T37" s="24">
        <f t="shared" si="8"/>
        <v>1200</v>
      </c>
      <c r="U37" s="32"/>
    </row>
    <row r="38" spans="1:21" ht="44.5" customHeight="1">
      <c r="A38" s="17">
        <v>36</v>
      </c>
      <c r="B38" s="36" t="s">
        <v>78</v>
      </c>
      <c r="C38" s="19">
        <v>250</v>
      </c>
      <c r="D38" s="31" t="s">
        <v>79</v>
      </c>
      <c r="E38" s="26">
        <v>30</v>
      </c>
      <c r="F38" s="27">
        <f>E38-[1]Current!E40</f>
        <v>3</v>
      </c>
      <c r="G38" s="28">
        <f t="shared" si="1"/>
        <v>7500</v>
      </c>
      <c r="H38" s="24">
        <f t="shared" si="2"/>
        <v>750</v>
      </c>
      <c r="I38" s="26">
        <v>36</v>
      </c>
      <c r="J38" s="27">
        <f>I38-[1]Current!G40</f>
        <v>2</v>
      </c>
      <c r="K38" s="28">
        <f t="shared" si="3"/>
        <v>9000</v>
      </c>
      <c r="L38" s="24">
        <f t="shared" si="4"/>
        <v>500</v>
      </c>
      <c r="M38" s="26">
        <v>30</v>
      </c>
      <c r="N38" s="27">
        <f>M38-[1]Current!I40</f>
        <v>2</v>
      </c>
      <c r="O38" s="28">
        <f t="shared" si="5"/>
        <v>7500</v>
      </c>
      <c r="P38" s="24">
        <f t="shared" si="6"/>
        <v>500</v>
      </c>
      <c r="Q38" s="26">
        <v>36</v>
      </c>
      <c r="R38" s="27">
        <f>Q38-[1]Current!K40</f>
        <v>12</v>
      </c>
      <c r="S38" s="28">
        <f t="shared" si="7"/>
        <v>9000</v>
      </c>
      <c r="T38" s="24">
        <f t="shared" si="8"/>
        <v>3000</v>
      </c>
      <c r="U38" s="32"/>
    </row>
    <row r="39" spans="1:21" ht="44.5" customHeight="1">
      <c r="A39" s="17">
        <v>37</v>
      </c>
      <c r="B39" s="36" t="s">
        <v>80</v>
      </c>
      <c r="C39" s="19">
        <v>50</v>
      </c>
      <c r="D39" s="40" t="s">
        <v>81</v>
      </c>
      <c r="E39" s="26">
        <v>30</v>
      </c>
      <c r="F39" s="27">
        <f>E39-[1]Current!E41</f>
        <v>5</v>
      </c>
      <c r="G39" s="28">
        <f t="shared" si="1"/>
        <v>1500</v>
      </c>
      <c r="H39" s="24">
        <f t="shared" si="2"/>
        <v>250</v>
      </c>
      <c r="I39" s="41">
        <v>25</v>
      </c>
      <c r="J39" s="27">
        <f>I39-[1]Current!G41</f>
        <v>0</v>
      </c>
      <c r="K39" s="28">
        <f t="shared" si="3"/>
        <v>1250</v>
      </c>
      <c r="L39" s="24">
        <f t="shared" si="4"/>
        <v>0</v>
      </c>
      <c r="M39" s="41">
        <v>32</v>
      </c>
      <c r="N39" s="27">
        <f>M39-[1]Current!I41</f>
        <v>0</v>
      </c>
      <c r="O39" s="28">
        <f t="shared" si="5"/>
        <v>1600</v>
      </c>
      <c r="P39" s="24">
        <f t="shared" si="6"/>
        <v>0</v>
      </c>
      <c r="Q39" s="41">
        <v>32</v>
      </c>
      <c r="R39" s="27">
        <f>Q39-[1]Current!K41</f>
        <v>0</v>
      </c>
      <c r="S39" s="28">
        <f t="shared" si="7"/>
        <v>1600</v>
      </c>
      <c r="T39" s="24">
        <f t="shared" si="8"/>
        <v>0</v>
      </c>
      <c r="U39" s="42" t="s">
        <v>82</v>
      </c>
    </row>
    <row r="40" spans="1:21" ht="44.5" customHeight="1">
      <c r="A40" s="17">
        <v>38</v>
      </c>
      <c r="B40" s="36" t="s">
        <v>83</v>
      </c>
      <c r="C40" s="19">
        <v>70</v>
      </c>
      <c r="D40" s="43" t="s">
        <v>84</v>
      </c>
      <c r="E40" s="26">
        <v>30</v>
      </c>
      <c r="F40" s="27">
        <f>E40-[1]Current!E42</f>
        <v>9</v>
      </c>
      <c r="G40" s="28">
        <f t="shared" si="1"/>
        <v>2100</v>
      </c>
      <c r="H40" s="24">
        <f t="shared" si="2"/>
        <v>630</v>
      </c>
      <c r="I40" s="26">
        <v>32</v>
      </c>
      <c r="J40" s="27">
        <f>I40-[1]Current!G42</f>
        <v>4</v>
      </c>
      <c r="K40" s="28">
        <f t="shared" si="3"/>
        <v>2240</v>
      </c>
      <c r="L40" s="24">
        <f t="shared" si="4"/>
        <v>280</v>
      </c>
      <c r="M40" s="26">
        <v>32</v>
      </c>
      <c r="N40" s="27">
        <f>M40-[1]Current!I42</f>
        <v>2</v>
      </c>
      <c r="O40" s="28">
        <f t="shared" si="5"/>
        <v>2240</v>
      </c>
      <c r="P40" s="24">
        <f t="shared" si="6"/>
        <v>140</v>
      </c>
      <c r="Q40" s="26">
        <v>34</v>
      </c>
      <c r="R40" s="27">
        <f>Q40-[1]Current!K42</f>
        <v>2</v>
      </c>
      <c r="S40" s="28">
        <f t="shared" si="7"/>
        <v>2380</v>
      </c>
      <c r="T40" s="24">
        <f t="shared" si="8"/>
        <v>140</v>
      </c>
      <c r="U40" s="29" t="s">
        <v>15</v>
      </c>
    </row>
    <row r="41" spans="1:21" ht="44.5" customHeight="1">
      <c r="A41" s="17">
        <v>39</v>
      </c>
      <c r="B41" s="36" t="s">
        <v>85</v>
      </c>
      <c r="C41" s="19">
        <v>75</v>
      </c>
      <c r="D41" s="43" t="s">
        <v>86</v>
      </c>
      <c r="E41" s="26">
        <v>31</v>
      </c>
      <c r="F41" s="27">
        <f>E41-[1]Current!E43</f>
        <v>3</v>
      </c>
      <c r="G41" s="28">
        <f t="shared" si="1"/>
        <v>2325</v>
      </c>
      <c r="H41" s="24">
        <f t="shared" si="2"/>
        <v>225</v>
      </c>
      <c r="I41" s="26">
        <v>33</v>
      </c>
      <c r="J41" s="27">
        <f>I41-[1]Current!G43</f>
        <v>2</v>
      </c>
      <c r="K41" s="28">
        <f t="shared" si="3"/>
        <v>2475</v>
      </c>
      <c r="L41" s="24">
        <f t="shared" si="4"/>
        <v>150</v>
      </c>
      <c r="M41" s="26">
        <v>34</v>
      </c>
      <c r="N41" s="27">
        <f>M41-[1]Current!I43</f>
        <v>3</v>
      </c>
      <c r="O41" s="28">
        <f t="shared" si="5"/>
        <v>2550</v>
      </c>
      <c r="P41" s="24">
        <f t="shared" si="6"/>
        <v>225</v>
      </c>
      <c r="Q41" s="26">
        <v>31</v>
      </c>
      <c r="R41" s="27">
        <f>Q41-[1]Current!K43</f>
        <v>3</v>
      </c>
      <c r="S41" s="28">
        <f t="shared" si="7"/>
        <v>2325</v>
      </c>
      <c r="T41" s="24">
        <f t="shared" si="8"/>
        <v>225</v>
      </c>
      <c r="U41" s="32"/>
    </row>
    <row r="42" spans="1:21" ht="44.5" customHeight="1">
      <c r="A42" s="17">
        <f t="shared" ref="A42:A55" si="9">A41+1</f>
        <v>40</v>
      </c>
      <c r="B42" s="36" t="s">
        <v>87</v>
      </c>
      <c r="C42" s="19">
        <v>25</v>
      </c>
      <c r="D42" s="31" t="s">
        <v>88</v>
      </c>
      <c r="E42" s="26">
        <v>7.5</v>
      </c>
      <c r="F42" s="27">
        <f>E42-[1]Current!E44</f>
        <v>0.5</v>
      </c>
      <c r="G42" s="28">
        <f t="shared" si="1"/>
        <v>187.5</v>
      </c>
      <c r="H42" s="24">
        <f t="shared" si="2"/>
        <v>12.5</v>
      </c>
      <c r="I42" s="26">
        <v>8.5</v>
      </c>
      <c r="J42" s="27">
        <f>I42-[1]Current!G44</f>
        <v>0.5</v>
      </c>
      <c r="K42" s="28">
        <f t="shared" si="3"/>
        <v>212.5</v>
      </c>
      <c r="L42" s="24">
        <f t="shared" si="4"/>
        <v>12.5</v>
      </c>
      <c r="M42" s="26">
        <v>8.5</v>
      </c>
      <c r="N42" s="27">
        <f>M42-[1]Current!I44</f>
        <v>0.5</v>
      </c>
      <c r="O42" s="28">
        <f t="shared" si="5"/>
        <v>212.5</v>
      </c>
      <c r="P42" s="24">
        <f t="shared" si="6"/>
        <v>12.5</v>
      </c>
      <c r="Q42" s="26">
        <v>7.5</v>
      </c>
      <c r="R42" s="27">
        <f>Q42-[1]Current!K44</f>
        <v>0.5</v>
      </c>
      <c r="S42" s="28">
        <f t="shared" si="7"/>
        <v>187.5</v>
      </c>
      <c r="T42" s="24">
        <f t="shared" si="8"/>
        <v>12.5</v>
      </c>
      <c r="U42" s="32"/>
    </row>
    <row r="43" spans="1:21" ht="44.5" customHeight="1">
      <c r="A43" s="17">
        <f t="shared" si="9"/>
        <v>41</v>
      </c>
      <c r="B43" s="36" t="s">
        <v>89</v>
      </c>
      <c r="C43" s="19">
        <v>75</v>
      </c>
      <c r="D43" s="31" t="s">
        <v>90</v>
      </c>
      <c r="E43" s="26">
        <v>29</v>
      </c>
      <c r="F43" s="27">
        <f>E43-[1]Current!E45</f>
        <v>3</v>
      </c>
      <c r="G43" s="28">
        <f t="shared" si="1"/>
        <v>2175</v>
      </c>
      <c r="H43" s="24">
        <f t="shared" si="2"/>
        <v>225</v>
      </c>
      <c r="I43" s="26">
        <v>31</v>
      </c>
      <c r="J43" s="27">
        <f>I43-[1]Current!G45</f>
        <v>3</v>
      </c>
      <c r="K43" s="28">
        <f t="shared" si="3"/>
        <v>2325</v>
      </c>
      <c r="L43" s="24">
        <f t="shared" si="4"/>
        <v>225</v>
      </c>
      <c r="M43" s="26">
        <v>31</v>
      </c>
      <c r="N43" s="27">
        <f>M43-[1]Current!I45</f>
        <v>3</v>
      </c>
      <c r="O43" s="28">
        <f t="shared" si="5"/>
        <v>2325</v>
      </c>
      <c r="P43" s="24">
        <f t="shared" si="6"/>
        <v>225</v>
      </c>
      <c r="Q43" s="26">
        <v>29</v>
      </c>
      <c r="R43" s="27">
        <f>Q43-[1]Current!K45</f>
        <v>3</v>
      </c>
      <c r="S43" s="28">
        <f t="shared" si="7"/>
        <v>2175</v>
      </c>
      <c r="T43" s="24">
        <f t="shared" si="8"/>
        <v>225</v>
      </c>
      <c r="U43" s="32"/>
    </row>
    <row r="44" spans="1:21" ht="44.5" customHeight="1">
      <c r="A44" s="17">
        <f t="shared" si="9"/>
        <v>42</v>
      </c>
      <c r="B44" s="30" t="s">
        <v>91</v>
      </c>
      <c r="C44" s="19">
        <v>25</v>
      </c>
      <c r="D44" s="31" t="s">
        <v>92</v>
      </c>
      <c r="E44" s="26">
        <v>14</v>
      </c>
      <c r="F44" s="27">
        <f>E44-[1]Current!E46</f>
        <v>1</v>
      </c>
      <c r="G44" s="28">
        <f t="shared" si="1"/>
        <v>350</v>
      </c>
      <c r="H44" s="24">
        <f t="shared" si="2"/>
        <v>25</v>
      </c>
      <c r="I44" s="26">
        <v>16</v>
      </c>
      <c r="J44" s="27">
        <f>I44-[1]Current!G46</f>
        <v>2</v>
      </c>
      <c r="K44" s="28">
        <f t="shared" si="3"/>
        <v>400</v>
      </c>
      <c r="L44" s="24">
        <f t="shared" si="4"/>
        <v>50</v>
      </c>
      <c r="M44" s="26">
        <v>16</v>
      </c>
      <c r="N44" s="27">
        <f>M44-[1]Current!I46</f>
        <v>2</v>
      </c>
      <c r="O44" s="28">
        <f t="shared" si="5"/>
        <v>400</v>
      </c>
      <c r="P44" s="24">
        <f t="shared" si="6"/>
        <v>50</v>
      </c>
      <c r="Q44" s="26">
        <v>14</v>
      </c>
      <c r="R44" s="27">
        <f>Q44-[1]Current!K46</f>
        <v>1</v>
      </c>
      <c r="S44" s="28">
        <f t="shared" si="7"/>
        <v>350</v>
      </c>
      <c r="T44" s="24">
        <f t="shared" si="8"/>
        <v>25</v>
      </c>
      <c r="U44" s="32"/>
    </row>
    <row r="45" spans="1:21" ht="44.5" customHeight="1">
      <c r="A45" s="17">
        <f t="shared" si="9"/>
        <v>43</v>
      </c>
      <c r="B45" s="36" t="s">
        <v>93</v>
      </c>
      <c r="C45" s="19">
        <v>75</v>
      </c>
      <c r="D45" s="31" t="s">
        <v>90</v>
      </c>
      <c r="E45" s="26">
        <v>34</v>
      </c>
      <c r="F45" s="27">
        <f>E45-[1]Current!E47</f>
        <v>6</v>
      </c>
      <c r="G45" s="28">
        <f t="shared" si="1"/>
        <v>2550</v>
      </c>
      <c r="H45" s="24">
        <f t="shared" si="2"/>
        <v>450</v>
      </c>
      <c r="I45" s="26">
        <v>36</v>
      </c>
      <c r="J45" s="27">
        <f>I45-[1]Current!G47</f>
        <v>5</v>
      </c>
      <c r="K45" s="28">
        <f t="shared" si="3"/>
        <v>2700</v>
      </c>
      <c r="L45" s="24">
        <f t="shared" si="4"/>
        <v>375</v>
      </c>
      <c r="M45" s="26">
        <v>36</v>
      </c>
      <c r="N45" s="27">
        <f>M45-[1]Current!I47</f>
        <v>5</v>
      </c>
      <c r="O45" s="28">
        <f t="shared" si="5"/>
        <v>2700</v>
      </c>
      <c r="P45" s="24">
        <f t="shared" si="6"/>
        <v>375</v>
      </c>
      <c r="Q45" s="26">
        <v>34</v>
      </c>
      <c r="R45" s="27">
        <f>Q45-[1]Current!K47</f>
        <v>6</v>
      </c>
      <c r="S45" s="28">
        <f t="shared" si="7"/>
        <v>2550</v>
      </c>
      <c r="T45" s="24">
        <f t="shared" si="8"/>
        <v>450</v>
      </c>
      <c r="U45" s="32"/>
    </row>
    <row r="46" spans="1:21" ht="44.5" customHeight="1">
      <c r="A46" s="17">
        <f t="shared" si="9"/>
        <v>44</v>
      </c>
      <c r="B46" s="30" t="s">
        <v>94</v>
      </c>
      <c r="C46" s="19">
        <v>25</v>
      </c>
      <c r="D46" s="31" t="s">
        <v>92</v>
      </c>
      <c r="E46" s="26">
        <v>17</v>
      </c>
      <c r="F46" s="27">
        <f>E46-[1]Current!E48</f>
        <v>2</v>
      </c>
      <c r="G46" s="28">
        <f t="shared" si="1"/>
        <v>425</v>
      </c>
      <c r="H46" s="24">
        <f t="shared" si="2"/>
        <v>50</v>
      </c>
      <c r="I46" s="26">
        <v>17</v>
      </c>
      <c r="J46" s="27">
        <f>I46-[1]Current!G48</f>
        <v>1</v>
      </c>
      <c r="K46" s="28">
        <f t="shared" si="3"/>
        <v>425</v>
      </c>
      <c r="L46" s="24">
        <f t="shared" si="4"/>
        <v>25</v>
      </c>
      <c r="M46" s="26">
        <v>17</v>
      </c>
      <c r="N46" s="27">
        <f>M46-[1]Current!I48</f>
        <v>1</v>
      </c>
      <c r="O46" s="28">
        <f t="shared" si="5"/>
        <v>425</v>
      </c>
      <c r="P46" s="24">
        <f t="shared" si="6"/>
        <v>25</v>
      </c>
      <c r="Q46" s="26">
        <v>17</v>
      </c>
      <c r="R46" s="27">
        <f>Q46-[1]Current!K48</f>
        <v>2</v>
      </c>
      <c r="S46" s="28">
        <f t="shared" si="7"/>
        <v>425</v>
      </c>
      <c r="T46" s="24">
        <f t="shared" si="8"/>
        <v>50</v>
      </c>
      <c r="U46" s="32"/>
    </row>
    <row r="47" spans="1:21" ht="44.5" customHeight="1">
      <c r="A47" s="17">
        <v>45</v>
      </c>
      <c r="B47" s="38" t="s">
        <v>95</v>
      </c>
      <c r="C47" s="19">
        <v>125</v>
      </c>
      <c r="D47" s="31" t="s">
        <v>96</v>
      </c>
      <c r="E47" s="26">
        <v>24</v>
      </c>
      <c r="F47" s="27">
        <f>E47-[1]Current!E49</f>
        <v>3</v>
      </c>
      <c r="G47" s="28">
        <f t="shared" si="1"/>
        <v>3000</v>
      </c>
      <c r="H47" s="24">
        <f t="shared" si="2"/>
        <v>375</v>
      </c>
      <c r="I47" s="26">
        <v>26</v>
      </c>
      <c r="J47" s="27">
        <f>I47-[1]Current!G49</f>
        <v>3</v>
      </c>
      <c r="K47" s="28">
        <f t="shared" si="3"/>
        <v>3250</v>
      </c>
      <c r="L47" s="24">
        <f t="shared" si="4"/>
        <v>375</v>
      </c>
      <c r="M47" s="26">
        <v>25</v>
      </c>
      <c r="N47" s="27">
        <f>M47-[1]Current!I49</f>
        <v>2</v>
      </c>
      <c r="O47" s="28">
        <f t="shared" si="5"/>
        <v>3125</v>
      </c>
      <c r="P47" s="24">
        <f t="shared" si="6"/>
        <v>250</v>
      </c>
      <c r="Q47" s="26">
        <v>23</v>
      </c>
      <c r="R47" s="27">
        <f>Q47-[1]Current!K49</f>
        <v>2</v>
      </c>
      <c r="S47" s="28">
        <f t="shared" si="7"/>
        <v>2875</v>
      </c>
      <c r="T47" s="24">
        <f t="shared" si="8"/>
        <v>250</v>
      </c>
      <c r="U47" s="32"/>
    </row>
    <row r="48" spans="1:21" ht="44.5" customHeight="1">
      <c r="A48" s="17">
        <v>46</v>
      </c>
      <c r="B48" s="36" t="s">
        <v>97</v>
      </c>
      <c r="C48" s="19">
        <v>200</v>
      </c>
      <c r="D48" s="31" t="s">
        <v>98</v>
      </c>
      <c r="E48" s="26">
        <v>34</v>
      </c>
      <c r="F48" s="27">
        <f>E48-[1]Current!E50</f>
        <v>6</v>
      </c>
      <c r="G48" s="28">
        <f t="shared" si="1"/>
        <v>6800</v>
      </c>
      <c r="H48" s="24">
        <f t="shared" si="2"/>
        <v>1200</v>
      </c>
      <c r="I48" s="41">
        <v>28</v>
      </c>
      <c r="J48" s="27">
        <f>I48-[1]Current!G50</f>
        <v>0</v>
      </c>
      <c r="K48" s="28">
        <f t="shared" si="3"/>
        <v>5600</v>
      </c>
      <c r="L48" s="24">
        <f t="shared" si="4"/>
        <v>0</v>
      </c>
      <c r="M48" s="41">
        <v>36</v>
      </c>
      <c r="N48" s="27">
        <f>M48-[1]Current!I50</f>
        <v>0</v>
      </c>
      <c r="O48" s="28">
        <f t="shared" si="5"/>
        <v>7200</v>
      </c>
      <c r="P48" s="24">
        <f t="shared" si="6"/>
        <v>0</v>
      </c>
      <c r="Q48" s="41">
        <v>36</v>
      </c>
      <c r="R48" s="27">
        <f>Q48-[1]Current!K50</f>
        <v>0</v>
      </c>
      <c r="S48" s="28">
        <f t="shared" si="7"/>
        <v>7200</v>
      </c>
      <c r="T48" s="24">
        <f t="shared" si="8"/>
        <v>0</v>
      </c>
      <c r="U48" s="44" t="s">
        <v>99</v>
      </c>
    </row>
    <row r="49" spans="1:33" ht="44.5" customHeight="1">
      <c r="A49" s="17">
        <v>47</v>
      </c>
      <c r="B49" s="36" t="s">
        <v>100</v>
      </c>
      <c r="C49" s="19">
        <v>200</v>
      </c>
      <c r="D49" s="31" t="s">
        <v>101</v>
      </c>
      <c r="E49" s="26">
        <v>30</v>
      </c>
      <c r="F49" s="27">
        <f>E49-[1]Current!E51</f>
        <v>4</v>
      </c>
      <c r="G49" s="28">
        <f t="shared" si="1"/>
        <v>6000</v>
      </c>
      <c r="H49" s="24">
        <f t="shared" si="2"/>
        <v>800</v>
      </c>
      <c r="I49" s="41">
        <v>26</v>
      </c>
      <c r="J49" s="27">
        <f>I49-[1]Current!G51</f>
        <v>0</v>
      </c>
      <c r="K49" s="28">
        <f t="shared" si="3"/>
        <v>5200</v>
      </c>
      <c r="L49" s="24">
        <f t="shared" si="4"/>
        <v>0</v>
      </c>
      <c r="M49" s="41">
        <v>34</v>
      </c>
      <c r="N49" s="27">
        <f>M49-[1]Current!I51</f>
        <v>0</v>
      </c>
      <c r="O49" s="28">
        <f t="shared" si="5"/>
        <v>6800</v>
      </c>
      <c r="P49" s="24">
        <f t="shared" si="6"/>
        <v>0</v>
      </c>
      <c r="Q49" s="41">
        <v>34</v>
      </c>
      <c r="R49" s="27">
        <f>Q49-[1]Current!K51</f>
        <v>0</v>
      </c>
      <c r="S49" s="28">
        <f t="shared" si="7"/>
        <v>6800</v>
      </c>
      <c r="T49" s="24">
        <f t="shared" si="8"/>
        <v>0</v>
      </c>
      <c r="U49" s="42" t="s">
        <v>82</v>
      </c>
    </row>
    <row r="50" spans="1:33" ht="44.5" customHeight="1">
      <c r="A50" s="17">
        <v>48</v>
      </c>
      <c r="B50" s="36" t="s">
        <v>102</v>
      </c>
      <c r="C50" s="19">
        <v>75</v>
      </c>
      <c r="D50" s="31" t="s">
        <v>103</v>
      </c>
      <c r="E50" s="26">
        <v>19</v>
      </c>
      <c r="F50" s="27">
        <f>E50-[1]Current!E52</f>
        <v>4</v>
      </c>
      <c r="G50" s="28">
        <f t="shared" si="1"/>
        <v>1425</v>
      </c>
      <c r="H50" s="24">
        <f t="shared" si="2"/>
        <v>300</v>
      </c>
      <c r="I50" s="26">
        <v>19</v>
      </c>
      <c r="J50" s="27">
        <f>I50-[1]Current!G52</f>
        <v>4</v>
      </c>
      <c r="K50" s="28">
        <f t="shared" si="3"/>
        <v>1425</v>
      </c>
      <c r="L50" s="24">
        <f t="shared" si="4"/>
        <v>300</v>
      </c>
      <c r="M50" s="26">
        <v>19</v>
      </c>
      <c r="N50" s="27">
        <f>M50-[1]Current!I52</f>
        <v>4</v>
      </c>
      <c r="O50" s="28">
        <f t="shared" si="5"/>
        <v>1425</v>
      </c>
      <c r="P50" s="24">
        <f t="shared" si="6"/>
        <v>300</v>
      </c>
      <c r="Q50" s="26">
        <v>19</v>
      </c>
      <c r="R50" s="27">
        <f>Q50-[1]Current!K52</f>
        <v>3</v>
      </c>
      <c r="S50" s="28">
        <f t="shared" si="7"/>
        <v>1425</v>
      </c>
      <c r="T50" s="24">
        <f t="shared" si="8"/>
        <v>225</v>
      </c>
      <c r="U50" s="29" t="s">
        <v>104</v>
      </c>
    </row>
    <row r="51" spans="1:33" ht="44.5" customHeight="1">
      <c r="A51" s="17">
        <v>49</v>
      </c>
      <c r="B51" s="36" t="s">
        <v>105</v>
      </c>
      <c r="C51" s="19">
        <v>20</v>
      </c>
      <c r="D51" s="31" t="s">
        <v>106</v>
      </c>
      <c r="E51" s="26">
        <v>26</v>
      </c>
      <c r="F51" s="27">
        <f>E51-[1]Current!E53</f>
        <v>4</v>
      </c>
      <c r="G51" s="28">
        <f t="shared" si="1"/>
        <v>520</v>
      </c>
      <c r="H51" s="24">
        <f t="shared" si="2"/>
        <v>80</v>
      </c>
      <c r="I51" s="26">
        <v>26</v>
      </c>
      <c r="J51" s="27">
        <f>I51-[1]Current!G53</f>
        <v>4</v>
      </c>
      <c r="K51" s="28">
        <f t="shared" si="3"/>
        <v>520</v>
      </c>
      <c r="L51" s="24">
        <f t="shared" si="4"/>
        <v>80</v>
      </c>
      <c r="M51" s="26">
        <v>26</v>
      </c>
      <c r="N51" s="27">
        <f>M51-[1]Current!I53</f>
        <v>2</v>
      </c>
      <c r="O51" s="28">
        <f t="shared" si="5"/>
        <v>520</v>
      </c>
      <c r="P51" s="24">
        <f t="shared" si="6"/>
        <v>40</v>
      </c>
      <c r="Q51" s="26">
        <v>26</v>
      </c>
      <c r="R51" s="27">
        <f>Q51-[1]Current!K53</f>
        <v>2</v>
      </c>
      <c r="S51" s="28">
        <f t="shared" si="7"/>
        <v>520</v>
      </c>
      <c r="T51" s="24">
        <f t="shared" si="8"/>
        <v>40</v>
      </c>
      <c r="U51" s="32"/>
    </row>
    <row r="52" spans="1:33" ht="44.5" customHeight="1">
      <c r="A52" s="17">
        <f t="shared" si="9"/>
        <v>50</v>
      </c>
      <c r="B52" s="36" t="s">
        <v>107</v>
      </c>
      <c r="C52" s="19">
        <v>350</v>
      </c>
      <c r="D52" s="31" t="s">
        <v>108</v>
      </c>
      <c r="E52" s="26">
        <v>26</v>
      </c>
      <c r="F52" s="27">
        <f>E52-[1]Current!E54</f>
        <v>2</v>
      </c>
      <c r="G52" s="28">
        <f t="shared" si="1"/>
        <v>9100</v>
      </c>
      <c r="H52" s="24">
        <f t="shared" si="2"/>
        <v>700</v>
      </c>
      <c r="I52" s="26">
        <v>30</v>
      </c>
      <c r="J52" s="27">
        <f>I52-[1]Current!G54</f>
        <v>0</v>
      </c>
      <c r="K52" s="28">
        <f t="shared" si="3"/>
        <v>10500</v>
      </c>
      <c r="L52" s="24">
        <f t="shared" si="4"/>
        <v>0</v>
      </c>
      <c r="M52" s="26">
        <v>28</v>
      </c>
      <c r="N52" s="27">
        <f>M52-[1]Current!I54</f>
        <v>0</v>
      </c>
      <c r="O52" s="28">
        <f t="shared" si="5"/>
        <v>9800</v>
      </c>
      <c r="P52" s="24">
        <f t="shared" si="6"/>
        <v>0</v>
      </c>
      <c r="Q52" s="26">
        <v>26</v>
      </c>
      <c r="R52" s="27">
        <f>Q52-[1]Current!K54</f>
        <v>2</v>
      </c>
      <c r="S52" s="28">
        <f t="shared" si="7"/>
        <v>9100</v>
      </c>
      <c r="T52" s="24">
        <f t="shared" si="8"/>
        <v>700</v>
      </c>
      <c r="U52" s="32"/>
    </row>
    <row r="53" spans="1:33" ht="44.5" customHeight="1">
      <c r="A53" s="17">
        <f t="shared" si="9"/>
        <v>51</v>
      </c>
      <c r="B53" s="36" t="s">
        <v>109</v>
      </c>
      <c r="C53" s="19">
        <v>100</v>
      </c>
      <c r="D53" s="31" t="s">
        <v>110</v>
      </c>
      <c r="E53" s="26">
        <v>14</v>
      </c>
      <c r="F53" s="27">
        <f>E53-[1]Current!E55</f>
        <v>2</v>
      </c>
      <c r="G53" s="28">
        <f t="shared" si="1"/>
        <v>1400</v>
      </c>
      <c r="H53" s="24">
        <f t="shared" si="2"/>
        <v>200</v>
      </c>
      <c r="I53" s="26">
        <v>14</v>
      </c>
      <c r="J53" s="27">
        <f>I53-[1]Current!G55</f>
        <v>2</v>
      </c>
      <c r="K53" s="28">
        <f t="shared" si="3"/>
        <v>1400</v>
      </c>
      <c r="L53" s="24">
        <f t="shared" si="4"/>
        <v>200</v>
      </c>
      <c r="M53" s="26">
        <v>14</v>
      </c>
      <c r="N53" s="27">
        <f>M53-[1]Current!I55</f>
        <v>2</v>
      </c>
      <c r="O53" s="28">
        <f t="shared" si="5"/>
        <v>1400</v>
      </c>
      <c r="P53" s="24">
        <f t="shared" si="6"/>
        <v>200</v>
      </c>
      <c r="Q53" s="26">
        <v>14</v>
      </c>
      <c r="R53" s="27">
        <f>Q53-[1]Current!K55</f>
        <v>2</v>
      </c>
      <c r="S53" s="28">
        <f t="shared" si="7"/>
        <v>1400</v>
      </c>
      <c r="T53" s="24">
        <f t="shared" si="8"/>
        <v>200</v>
      </c>
      <c r="U53" s="32"/>
    </row>
    <row r="54" spans="1:33" ht="44.5" customHeight="1">
      <c r="A54" s="17">
        <f>A53+1</f>
        <v>52</v>
      </c>
      <c r="B54" s="36" t="s">
        <v>111</v>
      </c>
      <c r="C54" s="19">
        <v>75</v>
      </c>
      <c r="D54" s="31" t="s">
        <v>112</v>
      </c>
      <c r="E54" s="26">
        <v>25</v>
      </c>
      <c r="F54" s="27">
        <f>E54-[1]Current!E56</f>
        <v>3</v>
      </c>
      <c r="G54" s="28">
        <f t="shared" si="1"/>
        <v>1875</v>
      </c>
      <c r="H54" s="24">
        <f t="shared" si="2"/>
        <v>225</v>
      </c>
      <c r="I54" s="26">
        <v>25</v>
      </c>
      <c r="J54" s="27">
        <f>I54-[1]Current!G56</f>
        <v>3</v>
      </c>
      <c r="K54" s="28">
        <f t="shared" si="3"/>
        <v>1875</v>
      </c>
      <c r="L54" s="24">
        <f t="shared" si="4"/>
        <v>225</v>
      </c>
      <c r="M54" s="26">
        <v>25</v>
      </c>
      <c r="N54" s="27">
        <f>M54-[1]Current!I56</f>
        <v>3</v>
      </c>
      <c r="O54" s="28">
        <f t="shared" si="5"/>
        <v>1875</v>
      </c>
      <c r="P54" s="24">
        <f t="shared" si="6"/>
        <v>225</v>
      </c>
      <c r="Q54" s="26">
        <v>25</v>
      </c>
      <c r="R54" s="27">
        <f>Q54-[1]Current!K56</f>
        <v>3</v>
      </c>
      <c r="S54" s="28">
        <f t="shared" si="7"/>
        <v>1875</v>
      </c>
      <c r="T54" s="24">
        <f t="shared" si="8"/>
        <v>225</v>
      </c>
      <c r="U54" s="32"/>
    </row>
    <row r="55" spans="1:33" ht="44.5" customHeight="1">
      <c r="A55" s="17">
        <f t="shared" si="9"/>
        <v>53</v>
      </c>
      <c r="B55" s="36" t="s">
        <v>113</v>
      </c>
      <c r="C55" s="19">
        <v>100</v>
      </c>
      <c r="D55" s="31" t="s">
        <v>114</v>
      </c>
      <c r="E55" s="26">
        <v>20</v>
      </c>
      <c r="F55" s="27">
        <f>E55-[1]Current!E57</f>
        <v>4</v>
      </c>
      <c r="G55" s="28">
        <f t="shared" si="1"/>
        <v>2000</v>
      </c>
      <c r="H55" s="24">
        <f t="shared" si="2"/>
        <v>400</v>
      </c>
      <c r="I55" s="26">
        <v>20</v>
      </c>
      <c r="J55" s="27">
        <f>I55-[1]Current!G57</f>
        <v>2</v>
      </c>
      <c r="K55" s="28">
        <f t="shared" si="3"/>
        <v>2000</v>
      </c>
      <c r="L55" s="24">
        <f t="shared" si="4"/>
        <v>200</v>
      </c>
      <c r="M55" s="26">
        <v>20</v>
      </c>
      <c r="N55" s="27">
        <f>M55-[1]Current!I57</f>
        <v>2</v>
      </c>
      <c r="O55" s="28">
        <f t="shared" si="5"/>
        <v>2000</v>
      </c>
      <c r="P55" s="24">
        <f t="shared" si="6"/>
        <v>200</v>
      </c>
      <c r="Q55" s="26">
        <v>20</v>
      </c>
      <c r="R55" s="27">
        <f>Q55-[1]Current!K57</f>
        <v>4</v>
      </c>
      <c r="S55" s="28">
        <f t="shared" si="7"/>
        <v>2000</v>
      </c>
      <c r="T55" s="24">
        <f t="shared" si="8"/>
        <v>400</v>
      </c>
      <c r="U55" s="32"/>
    </row>
    <row r="56" spans="1:33" ht="44.5" customHeight="1">
      <c r="A56" s="17">
        <v>54</v>
      </c>
      <c r="B56" s="36" t="s">
        <v>115</v>
      </c>
      <c r="C56" s="19">
        <v>175</v>
      </c>
      <c r="D56" s="43" t="s">
        <v>116</v>
      </c>
      <c r="E56" s="26">
        <v>26</v>
      </c>
      <c r="F56" s="27">
        <f>E56-[1]Current!E58</f>
        <v>4</v>
      </c>
      <c r="G56" s="28">
        <f t="shared" si="1"/>
        <v>4550</v>
      </c>
      <c r="H56" s="24">
        <f t="shared" si="2"/>
        <v>700</v>
      </c>
      <c r="I56" s="26">
        <v>34</v>
      </c>
      <c r="J56" s="27">
        <f>I56-[1]Current!G58</f>
        <v>2</v>
      </c>
      <c r="K56" s="28">
        <f t="shared" si="3"/>
        <v>5950</v>
      </c>
      <c r="L56" s="24">
        <f t="shared" si="4"/>
        <v>350</v>
      </c>
      <c r="M56" s="26">
        <v>34</v>
      </c>
      <c r="N56" s="27">
        <f>M56-[1]Current!I58</f>
        <v>0</v>
      </c>
      <c r="O56" s="28">
        <f t="shared" si="5"/>
        <v>5950</v>
      </c>
      <c r="P56" s="24">
        <f t="shared" si="6"/>
        <v>0</v>
      </c>
      <c r="Q56" s="26">
        <v>30</v>
      </c>
      <c r="R56" s="27">
        <f>Q56-[1]Current!K58</f>
        <v>2</v>
      </c>
      <c r="S56" s="28">
        <f t="shared" si="7"/>
        <v>5250</v>
      </c>
      <c r="T56" s="24">
        <f t="shared" si="8"/>
        <v>350</v>
      </c>
      <c r="U56" s="29" t="s">
        <v>15</v>
      </c>
    </row>
    <row r="57" spans="1:33" ht="44.5" customHeight="1">
      <c r="A57" s="45">
        <v>1</v>
      </c>
      <c r="B57" s="46" t="s">
        <v>117</v>
      </c>
      <c r="C57" s="47">
        <v>361</v>
      </c>
      <c r="D57" s="48" t="s">
        <v>118</v>
      </c>
      <c r="E57" s="26">
        <v>46.5</v>
      </c>
      <c r="F57" s="27">
        <f>E57-[1]Current!E59</f>
        <v>2</v>
      </c>
      <c r="G57" s="49">
        <f>E57*C57</f>
        <v>16786.5</v>
      </c>
      <c r="H57" s="24">
        <f t="shared" si="2"/>
        <v>722</v>
      </c>
      <c r="I57" s="26">
        <v>46.5</v>
      </c>
      <c r="J57" s="27">
        <f>I57-[1]Current!G59</f>
        <v>-2</v>
      </c>
      <c r="K57" s="49">
        <f>I57*C57</f>
        <v>16786.5</v>
      </c>
      <c r="L57" s="24">
        <f t="shared" si="4"/>
        <v>-722</v>
      </c>
      <c r="M57" s="26">
        <v>46.5</v>
      </c>
      <c r="N57" s="27">
        <f>M57-[1]Current!I59</f>
        <v>0</v>
      </c>
      <c r="O57" s="49">
        <f>M57*C57</f>
        <v>16786.5</v>
      </c>
      <c r="P57" s="24">
        <f t="shared" si="6"/>
        <v>0</v>
      </c>
      <c r="Q57" s="26">
        <v>46.5</v>
      </c>
      <c r="R57" s="27">
        <f>Q57-[1]Current!K59</f>
        <v>2</v>
      </c>
      <c r="S57" s="49">
        <f>Q57*C57</f>
        <v>16786.5</v>
      </c>
      <c r="T57" s="24">
        <f t="shared" si="8"/>
        <v>722</v>
      </c>
      <c r="U57" s="50"/>
      <c r="V57" s="51"/>
      <c r="W57" s="52"/>
      <c r="X57" s="52"/>
      <c r="Y57" s="52"/>
      <c r="Z57" s="53"/>
      <c r="AA57" s="54"/>
      <c r="AC57" s="55"/>
      <c r="AD57" s="55"/>
      <c r="AE57" s="55"/>
      <c r="AF57" s="55"/>
      <c r="AG57" s="56"/>
    </row>
    <row r="58" spans="1:33" ht="44.5" customHeight="1" thickBot="1">
      <c r="A58" s="45">
        <f>A57+1</f>
        <v>2</v>
      </c>
      <c r="B58" s="46" t="s">
        <v>119</v>
      </c>
      <c r="C58" s="47">
        <v>57</v>
      </c>
      <c r="D58" s="48" t="s">
        <v>120</v>
      </c>
      <c r="E58" s="57">
        <v>42.5</v>
      </c>
      <c r="F58" s="58">
        <f>E58-[1]Current!E60</f>
        <v>0</v>
      </c>
      <c r="G58" s="59">
        <f>E58*C58</f>
        <v>2422.5</v>
      </c>
      <c r="H58" s="60">
        <f t="shared" si="2"/>
        <v>0</v>
      </c>
      <c r="I58" s="57">
        <v>47</v>
      </c>
      <c r="J58" s="58">
        <f>I58-[1]Current!G60</f>
        <v>0</v>
      </c>
      <c r="K58" s="59">
        <f>I58*C58</f>
        <v>2679</v>
      </c>
      <c r="L58" s="60">
        <f t="shared" si="4"/>
        <v>0</v>
      </c>
      <c r="M58" s="57">
        <v>47</v>
      </c>
      <c r="N58" s="58">
        <f>M58-[1]Current!I60</f>
        <v>0</v>
      </c>
      <c r="O58" s="59">
        <f>M58*C58</f>
        <v>2679</v>
      </c>
      <c r="P58" s="60">
        <f t="shared" si="6"/>
        <v>0</v>
      </c>
      <c r="Q58" s="57">
        <v>45.5</v>
      </c>
      <c r="R58" s="58">
        <f>Q58-[1]Current!K60</f>
        <v>0</v>
      </c>
      <c r="S58" s="59">
        <f>Q58*C58</f>
        <v>2593.5</v>
      </c>
      <c r="T58" s="60">
        <f t="shared" si="8"/>
        <v>0</v>
      </c>
      <c r="U58" s="61"/>
      <c r="V58" s="62"/>
      <c r="W58" s="63"/>
      <c r="X58" s="64"/>
      <c r="Z58" s="53"/>
      <c r="AE58" s="65"/>
      <c r="AG58" s="56"/>
    </row>
    <row r="59" spans="1:33" ht="44.5" customHeight="1" thickBot="1">
      <c r="A59" s="66"/>
      <c r="B59" s="67"/>
      <c r="C59" s="68"/>
      <c r="D59" s="69"/>
      <c r="E59" s="70"/>
      <c r="F59" s="71"/>
      <c r="G59" s="72"/>
      <c r="H59" s="73">
        <f>SUM(H3:H58)</f>
        <v>21512.75</v>
      </c>
      <c r="I59" s="71"/>
      <c r="J59" s="71"/>
      <c r="K59" s="72"/>
      <c r="L59" s="73">
        <f>SUM(L3:L58)</f>
        <v>19287.5</v>
      </c>
      <c r="M59" s="71"/>
      <c r="N59" s="71"/>
      <c r="O59" s="72"/>
      <c r="P59" s="73">
        <f>SUM(P3:P58)</f>
        <v>16742</v>
      </c>
      <c r="Q59" s="71"/>
      <c r="R59" s="71"/>
      <c r="S59" s="72"/>
      <c r="T59" s="73">
        <f>SUM(T3:T58)</f>
        <v>23670.25</v>
      </c>
      <c r="U59" s="74"/>
      <c r="V59" s="75"/>
      <c r="W59" s="63"/>
      <c r="X59" s="64"/>
      <c r="Z59" s="53"/>
      <c r="AE59" s="65"/>
      <c r="AG59" s="56"/>
    </row>
    <row r="60" spans="1:33" ht="44.5" customHeight="1">
      <c r="A60" s="66"/>
      <c r="B60" s="67"/>
      <c r="C60" s="68"/>
      <c r="D60" s="69"/>
      <c r="E60" s="76"/>
      <c r="F60" s="76"/>
      <c r="G60" s="77"/>
      <c r="H60" s="77"/>
      <c r="I60" s="76"/>
      <c r="J60" s="76"/>
      <c r="K60" s="77"/>
      <c r="L60" s="77"/>
      <c r="M60" s="76"/>
      <c r="N60" s="76"/>
      <c r="O60" s="77"/>
      <c r="P60" s="77"/>
      <c r="Q60" s="76"/>
      <c r="R60" s="76"/>
      <c r="S60" s="77"/>
      <c r="T60" s="77"/>
      <c r="U60" s="74"/>
      <c r="V60" s="75"/>
      <c r="W60" s="63"/>
      <c r="X60" s="64"/>
      <c r="Z60" s="53"/>
      <c r="AE60" s="65"/>
      <c r="AG60" s="56"/>
    </row>
    <row r="61" spans="1:33" ht="44.5" customHeight="1">
      <c r="A61" s="74" t="s">
        <v>121</v>
      </c>
      <c r="B61" s="75"/>
      <c r="C61" s="63"/>
      <c r="D61" s="64"/>
      <c r="F61" s="78" t="s">
        <v>122</v>
      </c>
      <c r="G61" s="79">
        <f>[1]Current!L62</f>
        <v>826180</v>
      </c>
      <c r="I61" s="80" t="s">
        <v>123</v>
      </c>
      <c r="J61" s="79">
        <f>H59+L59+P59+T59</f>
        <v>81212.5</v>
      </c>
      <c r="L61" t="s">
        <v>124</v>
      </c>
      <c r="M61" s="81">
        <f>J61/G61</f>
        <v>9.8298796872352268E-2</v>
      </c>
    </row>
    <row r="62" spans="1:33" ht="44.5" customHeight="1">
      <c r="A62" s="74"/>
      <c r="B62" s="75"/>
      <c r="C62" s="63"/>
      <c r="D62" s="64"/>
      <c r="G62" s="82"/>
      <c r="H62" s="82"/>
    </row>
    <row r="63" spans="1:33" ht="44.5" customHeight="1">
      <c r="A63" s="61"/>
      <c r="B63" s="62"/>
      <c r="C63" s="63"/>
      <c r="D63" s="64"/>
      <c r="G63" s="82"/>
      <c r="H63" s="82"/>
    </row>
    <row r="64" spans="1:33" ht="44.5" customHeight="1">
      <c r="A64" s="74" t="s">
        <v>125</v>
      </c>
      <c r="B64" s="75"/>
      <c r="C64" s="63"/>
      <c r="D64" s="64"/>
      <c r="G64" s="82"/>
      <c r="H64" s="82"/>
    </row>
    <row r="65" spans="1:6" ht="44.5" customHeight="1">
      <c r="A65" s="74"/>
      <c r="B65" s="75"/>
      <c r="C65" s="63"/>
      <c r="D65" s="64"/>
    </row>
    <row r="66" spans="1:6" ht="44.5" customHeight="1">
      <c r="A66" s="61"/>
      <c r="B66" s="62"/>
      <c r="C66" s="63"/>
      <c r="D66" s="64"/>
    </row>
    <row r="67" spans="1:6" ht="44.5" customHeight="1">
      <c r="A67" s="74" t="s">
        <v>126</v>
      </c>
      <c r="B67" s="75"/>
      <c r="C67" s="63"/>
      <c r="D67" s="64"/>
    </row>
    <row r="68" spans="1:6" ht="44.5" customHeight="1">
      <c r="A68" s="74"/>
      <c r="B68" s="75"/>
      <c r="C68" s="63"/>
      <c r="D68" s="64"/>
      <c r="E68" s="55"/>
      <c r="F68" s="83"/>
    </row>
    <row r="69" spans="1:6" ht="44.5" customHeight="1">
      <c r="A69" s="61"/>
      <c r="B69" s="62"/>
      <c r="C69" s="63"/>
      <c r="D69" s="64"/>
    </row>
    <row r="70" spans="1:6" ht="44.5" customHeight="1">
      <c r="A70" s="74" t="s">
        <v>127</v>
      </c>
      <c r="B70" s="75"/>
      <c r="C70" s="63"/>
      <c r="D70" s="64"/>
    </row>
    <row r="71" spans="1:6" ht="44.5" customHeight="1">
      <c r="A71" s="74"/>
      <c r="B71" s="75"/>
      <c r="C71" s="63"/>
      <c r="D71" s="64"/>
    </row>
    <row r="72" spans="1:6" ht="44.5" customHeight="1">
      <c r="A72" s="61"/>
      <c r="B72" s="62"/>
      <c r="C72" s="63"/>
      <c r="D72" s="64"/>
    </row>
    <row r="73" spans="1:6" ht="44.5" customHeight="1">
      <c r="A73" s="74" t="s">
        <v>128</v>
      </c>
      <c r="B73" s="75"/>
      <c r="C73" s="63"/>
      <c r="D73" s="64"/>
    </row>
    <row r="74" spans="1:6" ht="44.5" customHeight="1">
      <c r="A74" s="74"/>
      <c r="B74" s="75"/>
      <c r="C74" s="63"/>
      <c r="D74" s="64"/>
    </row>
    <row r="75" spans="1:6" ht="44.5" customHeight="1">
      <c r="A75" s="55"/>
      <c r="B75" s="84"/>
      <c r="C75" s="63"/>
      <c r="D75" s="64"/>
    </row>
    <row r="76" spans="1:6" ht="44.5" customHeight="1">
      <c r="A76" s="55"/>
      <c r="B76" s="84"/>
      <c r="C76" s="63"/>
      <c r="D76" s="64"/>
    </row>
    <row r="77" spans="1:6" ht="44.5" customHeight="1">
      <c r="A77" s="55"/>
      <c r="B77" s="84"/>
      <c r="C77" s="63"/>
      <c r="D77" s="64"/>
    </row>
    <row r="78" spans="1:6" ht="44.5" customHeight="1">
      <c r="A78" s="55"/>
      <c r="B78" s="84"/>
      <c r="C78" s="63"/>
      <c r="D78" s="64"/>
    </row>
    <row r="79" spans="1:6" ht="44.5" customHeight="1">
      <c r="A79" s="85"/>
      <c r="B79" s="84"/>
      <c r="C79" s="63"/>
      <c r="D79" s="64"/>
    </row>
    <row r="80" spans="1:6" ht="44.5" customHeight="1">
      <c r="A80" s="85"/>
      <c r="B80" s="84"/>
      <c r="C80" s="63"/>
      <c r="D80" s="64"/>
    </row>
    <row r="81" spans="1:4" ht="44.5" customHeight="1">
      <c r="A81" s="55"/>
      <c r="B81" s="84"/>
      <c r="C81" s="63"/>
      <c r="D81" s="64"/>
    </row>
    <row r="82" spans="1:4" ht="44.5" customHeight="1">
      <c r="A82" s="55"/>
      <c r="B82" s="84"/>
      <c r="C82" s="63"/>
      <c r="D82" s="64"/>
    </row>
    <row r="83" spans="1:4" ht="44.5" customHeight="1">
      <c r="A83" s="55"/>
      <c r="B83" s="84"/>
      <c r="C83" s="63"/>
      <c r="D83" s="64"/>
    </row>
    <row r="84" spans="1:4" ht="44.5" customHeight="1">
      <c r="A84" s="55"/>
      <c r="B84" s="84"/>
      <c r="C84" s="63"/>
      <c r="D84" s="64"/>
    </row>
  </sheetData>
  <mergeCells count="6">
    <mergeCell ref="A1:D1"/>
    <mergeCell ref="E1:H1"/>
    <mergeCell ref="I1:L1"/>
    <mergeCell ref="M1:P1"/>
    <mergeCell ref="Q1:T1"/>
    <mergeCell ref="W57:Y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Rogers</dc:creator>
  <cp:lastModifiedBy>Katie Rogers</cp:lastModifiedBy>
  <dcterms:created xsi:type="dcterms:W3CDTF">2024-06-28T15:30:58Z</dcterms:created>
  <dcterms:modified xsi:type="dcterms:W3CDTF">2024-06-28T15:31:24Z</dcterms:modified>
</cp:coreProperties>
</file>